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ThisWorkbook"/>
  <xr:revisionPtr revIDLastSave="655" documentId="8_{8C4430C2-082C-4BFB-BBB9-B07B0DE26B26}" xr6:coauthVersionLast="47" xr6:coauthVersionMax="47" xr10:uidLastSave="{D226909F-555A-42A0-A1C9-299D2FB6F3F8}"/>
  <bookViews>
    <workbookView xWindow="28680" yWindow="-120" windowWidth="29040" windowHeight="15840" xr2:uid="{00000000-000D-0000-FFFF-FFFF00000000}"/>
  </bookViews>
  <sheets>
    <sheet name="Launch Schedule &amp; Checklist" sheetId="11" r:id="rId1"/>
    <sheet name="Instructions &amp; Information" sheetId="13" r:id="rId2"/>
  </sheets>
  <definedNames>
    <definedName name="Display_Week">'Launch Schedule &amp; Checklist'!$F$5</definedName>
    <definedName name="_xlnm.Print_Titles" localSheetId="0">'Launch Schedule &amp; Checklist'!$5:$7</definedName>
    <definedName name="Project_Start">'Launch Schedule &amp; Checklist'!$F$4</definedName>
    <definedName name="task_end" localSheetId="0">'Launch Schedule &amp; Checklist'!$G1</definedName>
    <definedName name="task_progress" localSheetId="0">'Launch Schedule &amp; Checklist'!$E1</definedName>
    <definedName name="task_start" localSheetId="0">'Launch Schedule &amp; Checklist'!$F1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6" i="11" l="1"/>
  <c r="I103" i="11"/>
  <c r="I99" i="11"/>
  <c r="I94" i="11"/>
  <c r="I90" i="11"/>
  <c r="I82" i="11"/>
  <c r="I78" i="11"/>
  <c r="I74" i="11"/>
  <c r="I68" i="11"/>
  <c r="I61" i="11"/>
  <c r="I52" i="11"/>
  <c r="I49" i="11"/>
  <c r="I8" i="11"/>
  <c r="F4" i="11" l="1"/>
  <c r="F104" i="11" l="1"/>
  <c r="F105" i="11"/>
  <c r="F62" i="11"/>
  <c r="G62" i="11" s="1"/>
  <c r="F83" i="11"/>
  <c r="G83" i="11" s="1"/>
  <c r="F10" i="11"/>
  <c r="G10" i="11" s="1"/>
  <c r="J6" i="11"/>
  <c r="I38" i="11"/>
  <c r="I25" i="11"/>
  <c r="I9" i="11"/>
  <c r="F11" i="11" l="1"/>
  <c r="G11" i="11" s="1"/>
  <c r="F39" i="11"/>
  <c r="F53" i="11" s="1"/>
  <c r="J7" i="11"/>
  <c r="G39" i="11" l="1"/>
  <c r="F40" i="11" s="1"/>
  <c r="F54" i="11" s="1"/>
  <c r="I10" i="11"/>
  <c r="F12" i="11"/>
  <c r="K6" i="11"/>
  <c r="L6" i="11" s="1"/>
  <c r="M6" i="11" s="1"/>
  <c r="N6" i="11" s="1"/>
  <c r="O6" i="11" s="1"/>
  <c r="P6" i="11" s="1"/>
  <c r="Q6" i="11" s="1"/>
  <c r="J5" i="11"/>
  <c r="G53" i="11" l="1"/>
  <c r="G54" i="11" s="1"/>
  <c r="G40" i="11"/>
  <c r="I40" i="11" s="1"/>
  <c r="F69" i="11"/>
  <c r="G12" i="11"/>
  <c r="I12" i="11" s="1"/>
  <c r="I11" i="11"/>
  <c r="F41" i="11"/>
  <c r="F55" i="11" s="1"/>
  <c r="I39" i="11"/>
  <c r="Q5" i="11"/>
  <c r="R6" i="11"/>
  <c r="S6" i="11" s="1"/>
  <c r="T6" i="11" s="1"/>
  <c r="U6" i="11" s="1"/>
  <c r="V6" i="11" s="1"/>
  <c r="W6" i="11" s="1"/>
  <c r="X6" i="11" s="1"/>
  <c r="K7" i="11"/>
  <c r="F79" i="11" l="1"/>
  <c r="F87" i="11" s="1"/>
  <c r="G69" i="11"/>
  <c r="F70" i="11" s="1"/>
  <c r="G41" i="11"/>
  <c r="I41" i="11" s="1"/>
  <c r="F13" i="11"/>
  <c r="F43" i="11" s="1"/>
  <c r="F57" i="11" s="1"/>
  <c r="I53" i="11"/>
  <c r="I54" i="11"/>
  <c r="X5" i="11"/>
  <c r="Y6" i="11"/>
  <c r="Z6" i="11" s="1"/>
  <c r="AA6" i="11" s="1"/>
  <c r="AB6" i="11" s="1"/>
  <c r="AC6" i="11" s="1"/>
  <c r="AD6" i="11" s="1"/>
  <c r="AE6" i="11" s="1"/>
  <c r="L7" i="11"/>
  <c r="G87" i="11" l="1"/>
  <c r="F88" i="11" s="1"/>
  <c r="G88" i="11" s="1"/>
  <c r="G79" i="11"/>
  <c r="F80" i="11" s="1"/>
  <c r="G80" i="11" s="1"/>
  <c r="F91" i="11"/>
  <c r="F71" i="11"/>
  <c r="G70" i="11"/>
  <c r="I70" i="11" s="1"/>
  <c r="G57" i="11"/>
  <c r="G55" i="11"/>
  <c r="G43" i="11"/>
  <c r="I43" i="11" s="1"/>
  <c r="I69" i="11"/>
  <c r="G13" i="11"/>
  <c r="F14" i="11" s="1"/>
  <c r="F44" i="11" s="1"/>
  <c r="F58" i="11" s="1"/>
  <c r="F42" i="11"/>
  <c r="F56" i="11" s="1"/>
  <c r="AF6" i="11"/>
  <c r="AG6" i="11" s="1"/>
  <c r="AH6" i="11" s="1"/>
  <c r="AI6" i="11" s="1"/>
  <c r="AJ6" i="11" s="1"/>
  <c r="AK6" i="11" s="1"/>
  <c r="AE5" i="11"/>
  <c r="M7" i="11"/>
  <c r="F100" i="11" l="1"/>
  <c r="G91" i="11"/>
  <c r="F92" i="11" s="1"/>
  <c r="I87" i="11"/>
  <c r="F89" i="11"/>
  <c r="G89" i="11" s="1"/>
  <c r="I88" i="11"/>
  <c r="I79" i="11"/>
  <c r="F81" i="11"/>
  <c r="G81" i="11" s="1"/>
  <c r="I80" i="11"/>
  <c r="F73" i="11"/>
  <c r="G73" i="11" s="1"/>
  <c r="G71" i="11"/>
  <c r="F72" i="11" s="1"/>
  <c r="G72" i="11" s="1"/>
  <c r="G56" i="11"/>
  <c r="I56" i="11" s="1"/>
  <c r="G44" i="11"/>
  <c r="F45" i="11" s="1"/>
  <c r="G58" i="11"/>
  <c r="I57" i="11"/>
  <c r="G42" i="11"/>
  <c r="I42" i="11" s="1"/>
  <c r="I13" i="11"/>
  <c r="G14" i="11"/>
  <c r="F15" i="11" s="1"/>
  <c r="F26" i="11"/>
  <c r="G26" i="11" s="1"/>
  <c r="I55" i="11"/>
  <c r="AL6" i="11"/>
  <c r="AM6" i="11" s="1"/>
  <c r="AN6" i="11" s="1"/>
  <c r="AO6" i="11" s="1"/>
  <c r="AP6" i="11" s="1"/>
  <c r="AQ6" i="11" s="1"/>
  <c r="AR6" i="11" s="1"/>
  <c r="N7" i="11"/>
  <c r="F107" i="11" l="1"/>
  <c r="G100" i="11"/>
  <c r="F101" i="11" s="1"/>
  <c r="F93" i="11"/>
  <c r="G93" i="11" s="1"/>
  <c r="G92" i="11"/>
  <c r="I92" i="11" s="1"/>
  <c r="I89" i="11"/>
  <c r="I71" i="11"/>
  <c r="I91" i="11"/>
  <c r="I73" i="11"/>
  <c r="I72" i="11"/>
  <c r="G45" i="11"/>
  <c r="I45" i="11" s="1"/>
  <c r="I58" i="11"/>
  <c r="I44" i="11"/>
  <c r="F46" i="11"/>
  <c r="F60" i="11" s="1"/>
  <c r="I14" i="11"/>
  <c r="G15" i="11"/>
  <c r="F16" i="11" s="1"/>
  <c r="I26" i="11"/>
  <c r="F27" i="11"/>
  <c r="G27" i="11" s="1"/>
  <c r="I81" i="11"/>
  <c r="AS6" i="11"/>
  <c r="AT6" i="11" s="1"/>
  <c r="AL5" i="11"/>
  <c r="O7" i="11"/>
  <c r="G107" i="11" l="1"/>
  <c r="F108" i="11" s="1"/>
  <c r="G108" i="11" s="1"/>
  <c r="G105" i="11"/>
  <c r="I105" i="11" s="1"/>
  <c r="F102" i="11"/>
  <c r="G101" i="11"/>
  <c r="I101" i="11" s="1"/>
  <c r="I100" i="11"/>
  <c r="I93" i="11"/>
  <c r="G46" i="11"/>
  <c r="F47" i="11" s="1"/>
  <c r="G47" i="11" s="1"/>
  <c r="F48" i="11" s="1"/>
  <c r="G48" i="11" s="1"/>
  <c r="G60" i="11"/>
  <c r="I15" i="11"/>
  <c r="F28" i="11"/>
  <c r="G28" i="11" s="1"/>
  <c r="I27" i="11"/>
  <c r="G16" i="11"/>
  <c r="F17" i="11" s="1"/>
  <c r="AU6" i="11"/>
  <c r="AT7" i="11"/>
  <c r="AS5" i="11"/>
  <c r="P7" i="11"/>
  <c r="I107" i="11" l="1"/>
  <c r="F109" i="11"/>
  <c r="G109" i="11" s="1"/>
  <c r="I108" i="11"/>
  <c r="G104" i="11"/>
  <c r="I104" i="11" s="1"/>
  <c r="G102" i="11"/>
  <c r="I102" i="11" s="1"/>
  <c r="I60" i="11"/>
  <c r="I48" i="11"/>
  <c r="F50" i="11"/>
  <c r="G50" i="11" s="1"/>
  <c r="I46" i="11"/>
  <c r="I47" i="11"/>
  <c r="I16" i="11"/>
  <c r="G17" i="11"/>
  <c r="F18" i="11" s="1"/>
  <c r="F59" i="11" s="1"/>
  <c r="F29" i="11"/>
  <c r="G29" i="11" s="1"/>
  <c r="I28" i="11"/>
  <c r="AV6" i="11"/>
  <c r="AU7" i="11"/>
  <c r="I109" i="11" l="1"/>
  <c r="G59" i="11"/>
  <c r="I59" i="11" s="1"/>
  <c r="F51" i="11"/>
  <c r="I50" i="11"/>
  <c r="I17" i="11"/>
  <c r="F30" i="11"/>
  <c r="G30" i="11" s="1"/>
  <c r="I29" i="11"/>
  <c r="G18" i="11"/>
  <c r="F19" i="11" s="1"/>
  <c r="AW6" i="11"/>
  <c r="AV7" i="11"/>
  <c r="Q7" i="11"/>
  <c r="R7" i="11"/>
  <c r="G51" i="11" l="1"/>
  <c r="I51" i="11" s="1"/>
  <c r="F63" i="11"/>
  <c r="G63" i="11" s="1"/>
  <c r="F75" i="11"/>
  <c r="G75" i="11" s="1"/>
  <c r="I18" i="11"/>
  <c r="G19" i="11"/>
  <c r="F20" i="11" s="1"/>
  <c r="F31" i="11"/>
  <c r="G31" i="11" s="1"/>
  <c r="I30" i="11"/>
  <c r="AX6" i="11"/>
  <c r="AW7" i="11"/>
  <c r="S7" i="11"/>
  <c r="I62" i="11" l="1"/>
  <c r="F64" i="11"/>
  <c r="G64" i="11" s="1"/>
  <c r="I63" i="11"/>
  <c r="F76" i="11"/>
  <c r="G76" i="11" s="1"/>
  <c r="I19" i="11"/>
  <c r="F32" i="11"/>
  <c r="G32" i="11" s="1"/>
  <c r="I31" i="11"/>
  <c r="G20" i="11"/>
  <c r="F21" i="11" s="1"/>
  <c r="AY6" i="11"/>
  <c r="AZ6" i="11" s="1"/>
  <c r="AX7" i="11"/>
  <c r="T7" i="11"/>
  <c r="I75" i="11" l="1"/>
  <c r="F95" i="11"/>
  <c r="G95" i="11" s="1"/>
  <c r="F84" i="11"/>
  <c r="G84" i="11" s="1"/>
  <c r="F65" i="11"/>
  <c r="F77" i="11"/>
  <c r="G77" i="11" s="1"/>
  <c r="I76" i="11"/>
  <c r="G21" i="11"/>
  <c r="F22" i="11" s="1"/>
  <c r="I20" i="11"/>
  <c r="I32" i="11"/>
  <c r="F33" i="11"/>
  <c r="G33" i="11" s="1"/>
  <c r="AZ7" i="11"/>
  <c r="BA6" i="11"/>
  <c r="AZ5" i="11"/>
  <c r="AY7" i="11"/>
  <c r="U7" i="11"/>
  <c r="F66" i="11" l="1"/>
  <c r="G66" i="11" s="1"/>
  <c r="F67" i="11" s="1"/>
  <c r="G67" i="11" s="1"/>
  <c r="G65" i="11"/>
  <c r="I65" i="11" s="1"/>
  <c r="I64" i="11"/>
  <c r="I83" i="11"/>
  <c r="F85" i="11"/>
  <c r="G85" i="11" s="1"/>
  <c r="I84" i="11"/>
  <c r="F96" i="11"/>
  <c r="G96" i="11" s="1"/>
  <c r="I21" i="11"/>
  <c r="F34" i="11"/>
  <c r="G34" i="11" s="1"/>
  <c r="I33" i="11"/>
  <c r="G22" i="11"/>
  <c r="F23" i="11" s="1"/>
  <c r="BB6" i="11"/>
  <c r="BA7" i="11"/>
  <c r="V7" i="11"/>
  <c r="I67" i="11" l="1"/>
  <c r="I66" i="11"/>
  <c r="I77" i="11"/>
  <c r="F97" i="11"/>
  <c r="G97" i="11" s="1"/>
  <c r="I96" i="11"/>
  <c r="I95" i="11"/>
  <c r="F86" i="11"/>
  <c r="I22" i="11"/>
  <c r="G23" i="11"/>
  <c r="F24" i="11" s="1"/>
  <c r="F35" i="11"/>
  <c r="G35" i="11" s="1"/>
  <c r="I34" i="11"/>
  <c r="BB7" i="11"/>
  <c r="BC6" i="11"/>
  <c r="W7" i="11"/>
  <c r="G86" i="11" l="1"/>
  <c r="I86" i="11" s="1"/>
  <c r="I85" i="11"/>
  <c r="F98" i="11"/>
  <c r="I23" i="11"/>
  <c r="G24" i="11"/>
  <c r="I24" i="11" s="1"/>
  <c r="F36" i="11"/>
  <c r="G36" i="11" s="1"/>
  <c r="I35" i="11"/>
  <c r="BC7" i="11"/>
  <c r="BD6" i="11"/>
  <c r="X7" i="11"/>
  <c r="G98" i="11" l="1"/>
  <c r="I98" i="11" s="1"/>
  <c r="I97" i="11"/>
  <c r="F37" i="11"/>
  <c r="I36" i="11"/>
  <c r="BD7" i="11"/>
  <c r="BE6" i="11"/>
  <c r="Y7" i="11"/>
  <c r="G37" i="11" l="1"/>
  <c r="I37" i="11" s="1"/>
  <c r="BF6" i="11"/>
  <c r="BE7" i="11"/>
  <c r="Z7" i="11"/>
  <c r="BF7" i="11" l="1"/>
  <c r="BG6" i="11"/>
  <c r="AA7" i="11"/>
  <c r="BG7" i="11" l="1"/>
  <c r="BH6" i="11"/>
  <c r="BG5" i="11"/>
  <c r="AB7" i="11"/>
  <c r="BH7" i="11" l="1"/>
  <c r="BI6" i="11"/>
  <c r="AC7" i="11"/>
  <c r="BJ6" i="11" l="1"/>
  <c r="BI7" i="11"/>
  <c r="AD7" i="11"/>
  <c r="BK6" i="11" l="1"/>
  <c r="BJ7" i="11"/>
  <c r="AE7" i="11"/>
  <c r="BL6" i="11" l="1"/>
  <c r="BK7" i="11"/>
  <c r="AF7" i="11"/>
  <c r="BM6" i="11" l="1"/>
  <c r="BN6" i="11" s="1"/>
  <c r="BL7" i="11"/>
  <c r="AG7" i="11"/>
  <c r="BO6" i="11" l="1"/>
  <c r="BN5" i="11"/>
  <c r="BN7" i="11"/>
  <c r="BM7" i="11"/>
  <c r="AH7" i="11"/>
  <c r="BP6" i="11" l="1"/>
  <c r="BO7" i="11"/>
  <c r="AI7" i="11"/>
  <c r="BQ6" i="11" l="1"/>
  <c r="BP7" i="11"/>
  <c r="AJ7" i="11"/>
  <c r="BR6" i="11" l="1"/>
  <c r="BQ7" i="11"/>
  <c r="AK7" i="11"/>
  <c r="BR7" i="11" l="1"/>
  <c r="BS6" i="11"/>
  <c r="AL7" i="11"/>
  <c r="BS7" i="11" l="1"/>
  <c r="BT6" i="11"/>
  <c r="AM7" i="11"/>
  <c r="BT7" i="11" l="1"/>
  <c r="BU6" i="11"/>
  <c r="AN7" i="11"/>
  <c r="BU7" i="11" l="1"/>
  <c r="BV6" i="11"/>
  <c r="BU5" i="11"/>
  <c r="AO7" i="11"/>
  <c r="BW6" i="11" l="1"/>
  <c r="BV7" i="11"/>
  <c r="AP7" i="11"/>
  <c r="BX6" i="11" l="1"/>
  <c r="BW7" i="11"/>
  <c r="AQ7" i="11"/>
  <c r="BY6" i="11" l="1"/>
  <c r="BX7" i="11"/>
  <c r="AR7" i="11"/>
  <c r="BZ6" i="11" l="1"/>
  <c r="BY7" i="11"/>
  <c r="AS7" i="11"/>
  <c r="BZ7" i="11" l="1"/>
  <c r="CA6" i="11"/>
  <c r="CA7" i="11" l="1"/>
  <c r="CB6" i="11"/>
  <c r="CB5" i="11" l="1"/>
  <c r="CB7" i="11"/>
  <c r="CC6" i="11"/>
  <c r="CD6" i="11" l="1"/>
  <c r="CC7" i="11"/>
  <c r="CE6" i="11" l="1"/>
  <c r="CD7" i="11"/>
  <c r="CF6" i="11" l="1"/>
  <c r="CE7" i="11"/>
  <c r="CG6" i="11" l="1"/>
  <c r="CF7" i="11"/>
  <c r="CG7" i="11" l="1"/>
  <c r="CH6" i="11"/>
  <c r="CH7" i="11" l="1"/>
  <c r="CI6" i="11"/>
  <c r="CJ6" i="11" l="1"/>
  <c r="CI5" i="11"/>
  <c r="CI7" i="11"/>
  <c r="CJ7" i="11" l="1"/>
  <c r="CK6" i="11"/>
  <c r="CL6" i="11" l="1"/>
  <c r="CK7" i="11"/>
  <c r="CM6" i="11" l="1"/>
  <c r="CL7" i="11"/>
  <c r="CN6" i="11" l="1"/>
  <c r="CM7" i="11"/>
  <c r="CO6" i="11" l="1"/>
  <c r="CN7" i="11"/>
  <c r="CO7" i="11" l="1"/>
  <c r="CP6" i="11"/>
  <c r="CP5" i="11" l="1"/>
  <c r="CP7" i="11"/>
  <c r="CQ6" i="11"/>
  <c r="CR6" i="11" l="1"/>
  <c r="CQ7" i="11"/>
  <c r="CS6" i="11" l="1"/>
  <c r="CR7" i="11"/>
  <c r="CT6" i="11" l="1"/>
  <c r="CS7" i="11"/>
  <c r="CU6" i="11" l="1"/>
  <c r="CT7" i="11"/>
  <c r="CU7" i="11" l="1"/>
  <c r="CV6" i="11"/>
  <c r="CV7" i="11" l="1"/>
  <c r="CW6" i="11"/>
  <c r="CX6" i="11" l="1"/>
  <c r="CW7" i="11"/>
  <c r="CW5" i="11"/>
  <c r="CY6" i="11" l="1"/>
  <c r="CX7" i="11"/>
  <c r="CZ6" i="11" l="1"/>
  <c r="CY7" i="11"/>
  <c r="DA6" i="11" l="1"/>
  <c r="CZ7" i="11"/>
  <c r="DB6" i="11" l="1"/>
  <c r="DA7" i="11"/>
  <c r="DB7" i="11" l="1"/>
  <c r="DC6" i="11"/>
  <c r="DC7" i="11" l="1"/>
  <c r="DD6" i="11"/>
  <c r="DE6" i="11" l="1"/>
  <c r="DD7" i="11"/>
  <c r="DD5" i="11"/>
  <c r="DF6" i="11" l="1"/>
  <c r="DE7" i="11"/>
  <c r="DG6" i="11" l="1"/>
  <c r="DF7" i="11"/>
  <c r="DH6" i="11" l="1"/>
  <c r="DG7" i="11"/>
  <c r="DI6" i="11" l="1"/>
  <c r="DH7" i="11"/>
  <c r="DI7" i="11" l="1"/>
  <c r="DJ6" i="11"/>
  <c r="DJ7" i="11" l="1"/>
  <c r="DK6" i="11"/>
  <c r="DL6" i="11" l="1"/>
  <c r="DK5" i="11"/>
  <c r="DK7" i="11"/>
  <c r="DL7" i="11" l="1"/>
  <c r="DM6" i="11"/>
  <c r="DN6" i="11" l="1"/>
  <c r="DM7" i="11"/>
  <c r="DO6" i="11" l="1"/>
  <c r="DN7" i="11"/>
  <c r="DP6" i="11" l="1"/>
  <c r="DO7" i="11"/>
  <c r="DP7" i="11" l="1"/>
  <c r="DQ6" i="11"/>
  <c r="DQ7" i="11" l="1"/>
  <c r="DR6" i="11"/>
  <c r="DR7" i="11" l="1"/>
  <c r="DS6" i="11"/>
  <c r="DR5" i="11"/>
  <c r="DT6" i="11" l="1"/>
  <c r="DS7" i="11"/>
  <c r="DU6" i="11" l="1"/>
  <c r="DT7" i="11"/>
  <c r="DV6" i="11" l="1"/>
  <c r="DU7" i="11"/>
  <c r="DW6" i="11" l="1"/>
  <c r="DV7" i="11"/>
  <c r="DW7" i="11" l="1"/>
  <c r="DX6" i="11"/>
  <c r="DX7" i="11" l="1"/>
  <c r="DY6" i="11"/>
  <c r="DZ6" i="11" l="1"/>
  <c r="DY7" i="11"/>
  <c r="DY5" i="11"/>
  <c r="EA6" i="11" l="1"/>
  <c r="DZ7" i="11"/>
  <c r="EB6" i="11" l="1"/>
  <c r="EA7" i="11"/>
  <c r="EC6" i="11" l="1"/>
  <c r="EB7" i="11"/>
  <c r="ED6" i="11" l="1"/>
  <c r="EC7" i="11"/>
  <c r="ED7" i="11" l="1"/>
  <c r="EE6" i="11"/>
  <c r="EE7" i="11" l="1"/>
  <c r="EF6" i="11"/>
  <c r="EG6" i="11" l="1"/>
  <c r="EF7" i="11"/>
  <c r="EF5" i="11"/>
  <c r="EG7" i="11" l="1"/>
  <c r="EH6" i="11"/>
  <c r="EI6" i="11" l="1"/>
  <c r="EH7" i="11"/>
  <c r="EJ6" i="11" l="1"/>
  <c r="EI7" i="11"/>
  <c r="EK6" i="11" l="1"/>
  <c r="EJ7" i="11"/>
  <c r="EK7" i="11" l="1"/>
  <c r="EL6" i="11"/>
  <c r="EL7" i="11" l="1"/>
  <c r="EM6" i="11"/>
  <c r="EN6" i="11" l="1"/>
  <c r="EM7" i="11"/>
  <c r="EM5" i="11"/>
  <c r="EN7" i="11" l="1"/>
  <c r="EO6" i="11"/>
  <c r="EP6" i="11" l="1"/>
  <c r="EO7" i="11"/>
  <c r="EP7" i="11" l="1"/>
  <c r="EQ6" i="11"/>
  <c r="EQ7" i="11" l="1"/>
  <c r="ER6" i="11"/>
  <c r="ES6" i="11" l="1"/>
  <c r="ER7" i="11"/>
  <c r="ES7" i="11" l="1"/>
  <c r="ET6" i="11"/>
  <c r="ET5" i="11" l="1"/>
  <c r="ET7" i="11"/>
  <c r="EU6" i="11"/>
  <c r="EV6" i="11" l="1"/>
  <c r="EU7" i="11"/>
  <c r="EW6" i="11" l="1"/>
  <c r="EV7" i="11"/>
  <c r="EX6" i="11" l="1"/>
  <c r="EW7" i="11"/>
  <c r="EY6" i="11" l="1"/>
  <c r="EX7" i="11"/>
  <c r="EY7" i="11" l="1"/>
  <c r="EZ6" i="11"/>
  <c r="EZ7" i="11" l="1"/>
  <c r="FA6" i="11"/>
  <c r="FA5" i="11" l="1"/>
  <c r="FB6" i="11"/>
  <c r="FA7" i="11"/>
  <c r="FC6" i="11" l="1"/>
  <c r="FB7" i="11"/>
  <c r="FC7" i="11" l="1"/>
  <c r="FD6" i="11"/>
  <c r="FE6" i="11" l="1"/>
  <c r="FD7" i="11"/>
  <c r="FF6" i="11" l="1"/>
  <c r="FE7" i="11"/>
  <c r="FF7" i="11" l="1"/>
  <c r="FG6" i="11"/>
  <c r="FG7" i="11" l="1"/>
  <c r="FH6" i="11"/>
  <c r="FH5" i="11" l="1"/>
  <c r="FI6" i="11"/>
  <c r="FH7" i="11"/>
  <c r="FJ6" i="11" l="1"/>
  <c r="FI7" i="11"/>
  <c r="FK6" i="11" l="1"/>
  <c r="FJ7" i="11"/>
  <c r="FL6" i="11" l="1"/>
  <c r="FK7" i="11"/>
  <c r="FM6" i="11" l="1"/>
  <c r="FL7" i="11"/>
  <c r="FN6" i="11" l="1"/>
  <c r="FM7" i="11"/>
  <c r="FN7" i="11" l="1"/>
  <c r="FO6" i="11"/>
  <c r="FP6" i="11" l="1"/>
  <c r="FO7" i="11"/>
  <c r="FO5" i="11"/>
  <c r="FQ6" i="11" l="1"/>
  <c r="FP7" i="11"/>
  <c r="FR6" i="11" l="1"/>
  <c r="FQ7" i="11"/>
  <c r="FS6" i="11" l="1"/>
  <c r="FR7" i="11"/>
  <c r="FS7" i="11" l="1"/>
  <c r="FT6" i="11"/>
  <c r="FT7" i="11" l="1"/>
  <c r="FU6" i="11"/>
  <c r="FU7" i="11" l="1"/>
  <c r="FV6" i="11"/>
  <c r="FV5" i="11" l="1"/>
  <c r="FV7" i="11"/>
  <c r="FW6" i="11"/>
  <c r="FW7" i="11" l="1"/>
  <c r="FX6" i="11"/>
  <c r="FY6" i="11" l="1"/>
  <c r="FX7" i="11"/>
  <c r="FZ6" i="11" l="1"/>
  <c r="FY7" i="11"/>
  <c r="GA6" i="11" l="1"/>
  <c r="FZ7" i="11"/>
  <c r="GB6" i="11" l="1"/>
  <c r="GA7" i="11"/>
  <c r="GB7" i="11" l="1"/>
  <c r="GC6" i="11"/>
  <c r="GC7" i="11" l="1"/>
  <c r="GC5" i="11"/>
  <c r="GD6" i="11"/>
  <c r="GE6" i="11" l="1"/>
  <c r="GD7" i="11"/>
  <c r="GF6" i="11" l="1"/>
  <c r="GE7" i="11"/>
  <c r="GG6" i="11" l="1"/>
  <c r="GF7" i="11"/>
  <c r="GH6" i="11" l="1"/>
  <c r="GG7" i="11"/>
  <c r="GH7" i="11" l="1"/>
  <c r="GI6" i="11"/>
  <c r="GI7" i="11" l="1"/>
  <c r="GJ6" i="11"/>
  <c r="GJ7" i="11" l="1"/>
  <c r="GK6" i="11"/>
  <c r="GJ5" i="11"/>
  <c r="GK7" i="11" l="1"/>
  <c r="GL6" i="11"/>
  <c r="GM6" i="11" l="1"/>
  <c r="GL7" i="11"/>
  <c r="GN6" i="11" l="1"/>
  <c r="GM7" i="11"/>
  <c r="GO6" i="11" l="1"/>
  <c r="GN7" i="11"/>
  <c r="GO7" i="11" l="1"/>
  <c r="GP6" i="11"/>
  <c r="GP7" i="11" l="1"/>
  <c r="GQ6" i="11"/>
  <c r="GR6" i="11" l="1"/>
  <c r="GQ5" i="11"/>
  <c r="GQ7" i="11"/>
  <c r="GS6" i="11" l="1"/>
  <c r="GR7" i="11"/>
  <c r="GT6" i="11" l="1"/>
  <c r="GS7" i="11"/>
  <c r="GU6" i="11" l="1"/>
  <c r="GT7" i="11"/>
  <c r="GV6" i="11" l="1"/>
  <c r="GU7" i="11"/>
  <c r="GV7" i="11" l="1"/>
  <c r="GW6" i="11"/>
  <c r="GW7" i="11" l="1"/>
  <c r="GX6" i="11"/>
  <c r="GY6" i="11" l="1"/>
  <c r="GX5" i="11"/>
  <c r="GX7" i="11"/>
  <c r="GY7" i="11" l="1"/>
  <c r="GZ6" i="11"/>
  <c r="HA6" i="11" l="1"/>
  <c r="GZ7" i="11"/>
  <c r="HB6" i="11" l="1"/>
  <c r="HA7" i="11"/>
  <c r="HC6" i="11" l="1"/>
  <c r="HB7" i="11"/>
  <c r="HD6" i="11" l="1"/>
  <c r="HC7" i="11"/>
  <c r="HD7" i="11" l="1"/>
  <c r="HE6" i="11"/>
  <c r="HF6" i="11" l="1"/>
  <c r="HE5" i="11"/>
  <c r="HE7" i="11"/>
  <c r="HF7" i="11" l="1"/>
  <c r="HG6" i="11"/>
  <c r="HH6" i="11" l="1"/>
  <c r="HG7" i="11"/>
  <c r="HI6" i="11" l="1"/>
  <c r="HH7" i="11"/>
  <c r="HJ6" i="11" l="1"/>
  <c r="HI7" i="11"/>
  <c r="HJ7" i="11" l="1"/>
  <c r="HK6" i="11"/>
  <c r="HK7" i="11" l="1"/>
  <c r="HL6" i="11"/>
  <c r="HL7" i="11" l="1"/>
  <c r="HL5" i="11"/>
  <c r="HM6" i="11"/>
  <c r="HN6" i="11" l="1"/>
  <c r="HM7" i="11"/>
  <c r="HO6" i="11" l="1"/>
  <c r="HN7" i="11"/>
  <c r="HP6" i="11" l="1"/>
  <c r="HO7" i="11"/>
  <c r="HQ6" i="11" l="1"/>
  <c r="HP7" i="11"/>
  <c r="HR6" i="11" l="1"/>
  <c r="HQ7" i="11"/>
  <c r="HR7" i="11" l="1"/>
  <c r="HS6" i="11"/>
  <c r="HT6" i="11" l="1"/>
  <c r="HS7" i="11"/>
  <c r="HS5" i="11"/>
  <c r="HU6" i="11" l="1"/>
  <c r="HT7" i="11"/>
  <c r="HV6" i="11" l="1"/>
  <c r="HU7" i="11"/>
  <c r="HW6" i="11" l="1"/>
  <c r="HV7" i="11"/>
  <c r="HX6" i="11" l="1"/>
  <c r="HW7" i="11"/>
  <c r="HX7" i="11" l="1"/>
  <c r="HY6" i="11"/>
  <c r="HY7" i="11" l="1"/>
  <c r="HZ6" i="11"/>
  <c r="HZ5" i="11" l="1"/>
  <c r="HZ7" i="11"/>
  <c r="IA6" i="11"/>
  <c r="IB6" i="11" l="1"/>
  <c r="IA7" i="11"/>
  <c r="IC6" i="11" l="1"/>
  <c r="IB7" i="11"/>
  <c r="ID6" i="11" l="1"/>
  <c r="IC7" i="11"/>
  <c r="IE6" i="11" l="1"/>
  <c r="ID7" i="11"/>
  <c r="IE7" i="11" l="1"/>
  <c r="IF6" i="11"/>
  <c r="IF7" i="11" l="1"/>
  <c r="IG6" i="11"/>
  <c r="IG5" i="11" l="1"/>
  <c r="IH6" i="11"/>
  <c r="IG7" i="11"/>
  <c r="II6" i="11" l="1"/>
  <c r="IH7" i="11"/>
  <c r="IJ6" i="11" l="1"/>
  <c r="II7" i="11"/>
  <c r="IK6" i="11" l="1"/>
  <c r="IJ7" i="11"/>
  <c r="IL6" i="11" l="1"/>
  <c r="IK7" i="11"/>
  <c r="IM6" i="11" l="1"/>
  <c r="IL7" i="11"/>
  <c r="IM7" i="11" l="1"/>
  <c r="IN6" i="11"/>
  <c r="IN7" i="11" l="1"/>
  <c r="IO6" i="11"/>
  <c r="IN5" i="11"/>
  <c r="IP6" i="11" l="1"/>
  <c r="IO7" i="11"/>
  <c r="IQ6" i="11" l="1"/>
  <c r="IP7" i="11"/>
  <c r="IR6" i="11" l="1"/>
  <c r="IQ7" i="11"/>
  <c r="IS6" i="11" l="1"/>
  <c r="IR7" i="11"/>
  <c r="IT6" i="11" l="1"/>
  <c r="IS7" i="11"/>
  <c r="IT7" i="11" l="1"/>
  <c r="IU6" i="11"/>
  <c r="IU7" i="11" l="1"/>
  <c r="IV6" i="11"/>
  <c r="IU5" i="11"/>
  <c r="IV7" i="11" l="1"/>
  <c r="IW6" i="11"/>
  <c r="IX6" i="11" l="1"/>
  <c r="IW7" i="11"/>
  <c r="IY6" i="11" l="1"/>
  <c r="IX7" i="11"/>
  <c r="IZ6" i="11" l="1"/>
  <c r="IY7" i="11"/>
  <c r="IZ7" i="11" l="1"/>
  <c r="JA6" i="11"/>
  <c r="JA7" i="11" l="1"/>
  <c r="JB6" i="11"/>
  <c r="JC6" i="11" l="1"/>
  <c r="JB7" i="11"/>
  <c r="JB5" i="11"/>
  <c r="JD6" i="11" l="1"/>
  <c r="JC7" i="11"/>
  <c r="JE6" i="11" l="1"/>
  <c r="JD7" i="11"/>
  <c r="JF6" i="11" l="1"/>
  <c r="JE7" i="11"/>
  <c r="JG6" i="11" l="1"/>
  <c r="JF7" i="11"/>
  <c r="JG7" i="11" l="1"/>
  <c r="JH6" i="11"/>
  <c r="JH7" i="11" l="1"/>
  <c r="JI6" i="11"/>
  <c r="JJ6" i="11" l="1"/>
  <c r="JI5" i="11"/>
  <c r="JI7" i="11"/>
  <c r="JK6" i="11" l="1"/>
  <c r="JJ7" i="11"/>
  <c r="JL6" i="11" l="1"/>
  <c r="JK7" i="11"/>
  <c r="JM6" i="11" l="1"/>
  <c r="JL7" i="11"/>
  <c r="JN6" i="11" l="1"/>
  <c r="JM7" i="11"/>
  <c r="JN7" i="11" l="1"/>
  <c r="JO6" i="11"/>
  <c r="JO7" i="11" l="1"/>
  <c r="JP6" i="11"/>
  <c r="JP5" i="11" l="1"/>
  <c r="JQ6" i="11"/>
  <c r="JP7" i="11"/>
  <c r="JR6" i="11" l="1"/>
  <c r="JQ7" i="11"/>
  <c r="JS6" i="11" l="1"/>
  <c r="JR7" i="11"/>
  <c r="JT6" i="11" l="1"/>
  <c r="JS7" i="11"/>
  <c r="JU6" i="11" l="1"/>
  <c r="JT7" i="11"/>
  <c r="JV6" i="11" l="1"/>
  <c r="JU7" i="11"/>
  <c r="JV7" i="11" l="1"/>
  <c r="JW6" i="11"/>
  <c r="JW7" i="11" l="1"/>
  <c r="JW5" i="11"/>
  <c r="JX6" i="11"/>
  <c r="JY6" i="11" l="1"/>
  <c r="JX7" i="11"/>
  <c r="JZ6" i="11" l="1"/>
  <c r="JY7" i="11"/>
  <c r="KA6" i="11" l="1"/>
  <c r="JZ7" i="11"/>
  <c r="KB6" i="11" l="1"/>
  <c r="KA7" i="11"/>
  <c r="KC6" i="11" l="1"/>
  <c r="KB7" i="11"/>
  <c r="KC7" i="11" l="1"/>
  <c r="KD6" i="11"/>
  <c r="KD7" i="11" l="1"/>
  <c r="KD5" i="11"/>
  <c r="KE6" i="11"/>
  <c r="KE7" i="11" l="1"/>
  <c r="KF6" i="11"/>
  <c r="KG6" i="11" l="1"/>
  <c r="KF7" i="11"/>
  <c r="KH6" i="11" l="1"/>
  <c r="KG7" i="11"/>
  <c r="KI6" i="11" l="1"/>
  <c r="KH7" i="11"/>
  <c r="KI7" i="11" l="1"/>
  <c r="KJ6" i="11"/>
  <c r="KJ7" i="11" s="1"/>
</calcChain>
</file>

<file path=xl/sharedStrings.xml><?xml version="1.0" encoding="utf-8"?>
<sst xmlns="http://schemas.openxmlformats.org/spreadsheetml/2006/main" count="172" uniqueCount="145">
  <si>
    <t>Company Name</t>
  </si>
  <si>
    <t>Launch Lead Name</t>
  </si>
  <si>
    <t>Project Start:</t>
  </si>
  <si>
    <t>Display Week:</t>
  </si>
  <si>
    <t>TASK</t>
  </si>
  <si>
    <t>ASSIGNED
TO</t>
  </si>
  <si>
    <t>TASK DURATION (DAYS)</t>
  </si>
  <si>
    <t>PROGRESS</t>
  </si>
  <si>
    <t>START</t>
  </si>
  <si>
    <t>END</t>
  </si>
  <si>
    <t>DAYS</t>
  </si>
  <si>
    <t xml:space="preserve">Do not delete this row. This row is hidden to preserve a formula that is used to highlight the current day within the project schedule. </t>
  </si>
  <si>
    <t>Marketing</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</si>
  <si>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</si>
  <si>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Identify key competitors and create objection handling, competitive counter-detailing</t>
  </si>
  <si>
    <t>Name</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</si>
  <si>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</si>
  <si>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Identify target audience &amp; target market(s) in conjunction with sales</t>
  </si>
  <si>
    <t>Market segmentation in conjunction with sales</t>
  </si>
  <si>
    <t>Identify buyer personas along with challenges &amp; solutions sought</t>
  </si>
  <si>
    <t>Define value proposition and differentiators
- Do differentiators vary based on market segment?</t>
  </si>
  <si>
    <t>Define messaging, features, and benefits
- Does messaging vary based on market segment?</t>
  </si>
  <si>
    <t>Work in conjunction with sales to understand target buying process
 - Including where they buy (e.g. distribution channels)
 - Is there a value analysis committee?</t>
  </si>
  <si>
    <r>
      <t xml:space="preserve">Marketing material development (utilize clinical trial and other outcome data points in conjunction with MA) </t>
    </r>
    <r>
      <rPr>
        <b/>
        <sz val="11"/>
        <color theme="1"/>
        <rFont val="Calibri"/>
        <family val="2"/>
        <scheme val="minor"/>
      </rPr>
      <t>Reminder, you cannot market your device until after FDA clearance/approval and registration</t>
    </r>
  </si>
  <si>
    <t>Work in conjunction with finance and contract marketing to develop pricing strategy
- Including potential tier strategy for varying commitment/volume levels
- GPO or individual agreement pricing strategy</t>
  </si>
  <si>
    <t>Develop training content materials in conjunction with sales training</t>
  </si>
  <si>
    <t>Budget planning</t>
  </si>
  <si>
    <t>Website strategy. Including content development, landing pages to convert traffic to leads, premium content, and implementation. Execute and strategize in conjunction with agency or internal department as applicable</t>
  </si>
  <si>
    <t>Generate campaign strategy within budget restrictions in conjunction with marketing communications for awareness building and lead generation. Execute on marketing plan. Considerations:
- Advertising &amp; Promotion (including industry publications, societies, conferences)
- Social media
- Email marketing
-Thought leadership content
- Webinars
- Print publications</t>
  </si>
  <si>
    <t>Determine conference presence and engage KOLs for speaking engagements to support launch</t>
  </si>
  <si>
    <t>Submit marketing/promotional materials for Medical/legal/regulatory review</t>
  </si>
  <si>
    <t>The cell at right contains the sales function.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</si>
  <si>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Sales</t>
  </si>
  <si>
    <t>Identify target market(s) in conjunction with marketing</t>
  </si>
  <si>
    <t>Market segmentation in conjunction with marketing</t>
  </si>
  <si>
    <t>Territory alignment</t>
  </si>
  <si>
    <t>Sales leadership to determine target accounts in conjunction with marketing</t>
  </si>
  <si>
    <t>Work in conjunction with marketing to understand target buying process</t>
  </si>
  <si>
    <t>Determine sales process for new device</t>
  </si>
  <si>
    <t>Determine staffing needs and onboard sales personnel</t>
  </si>
  <si>
    <t>Create target account listing with potential dollar value broken out by sales territory &amp; market segment</t>
  </si>
  <si>
    <t xml:space="preserve">Attend product and competitor training and ensure proficiency </t>
  </si>
  <si>
    <t>Research target accounts to determine pre-call planning and outreach strategy</t>
  </si>
  <si>
    <t>Identify GPO relationships with target accounts</t>
  </si>
  <si>
    <t>Sales Ops/Business analytics function block</t>
  </si>
  <si>
    <t>Sales Operations / Business Analytics</t>
  </si>
  <si>
    <t>Identify target market(s)</t>
  </si>
  <si>
    <t>Market segmentation</t>
  </si>
  <si>
    <t>Build territory alignment based on market and account research with sales leadership direction</t>
  </si>
  <si>
    <t>Develop target account criteria with sales leadership and perform analysis for account identification</t>
  </si>
  <si>
    <t xml:space="preserve">Determine sales process for new device and develop tracking/monitoring mechanism </t>
  </si>
  <si>
    <t>Research target accounts to assist sales with pre-call planning and outreach strategy</t>
  </si>
  <si>
    <t>Evaluate and select CRM vendor &gt; set up and maintain CRM</t>
  </si>
  <si>
    <t xml:space="preserve">Work with marketing to build lead generation and lead communication mechanism </t>
  </si>
  <si>
    <t>Develop mechanism for win/loss analysis tracking</t>
  </si>
  <si>
    <t>Sales training function block</t>
  </si>
  <si>
    <t>Sales Training</t>
  </si>
  <si>
    <t xml:space="preserve">Determine sales training deployment mechanism:
-In-person/on-site sales training 
-Live virtual sales training
-Use of eLearning platform  </t>
  </si>
  <si>
    <t xml:space="preserve">Identify training topics in conjunction with marketing:
-Market segments
-Messaging
-Available tools and collateral
-Buyer personas
-Buying process
-Selling practices </t>
  </si>
  <si>
    <t>Contracting function block</t>
  </si>
  <si>
    <t>Contracting</t>
  </si>
  <si>
    <t>Market access &amp; HEOR function block</t>
  </si>
  <si>
    <t>Market Access / HEOR</t>
  </si>
  <si>
    <t>Regulatory function block</t>
  </si>
  <si>
    <t>Regulatory</t>
  </si>
  <si>
    <t>Determine process for complaint submission in conjunction with quality</t>
  </si>
  <si>
    <t>Establish CAPA procedure in conjunction with quality and manufacturing operations for investigating product complaints and implementing correction or corrective actions</t>
  </si>
  <si>
    <t>New organizations: Identify and map process for issuing product recalls in conjunction with manufacturing, site quality, and corporate quality</t>
  </si>
  <si>
    <t>Post 510(k) clearance or PMA, complete product registration</t>
  </si>
  <si>
    <t>Review marketing materials for clinical claims &amp; supporting evidence</t>
  </si>
  <si>
    <t>Corporate quality function block</t>
  </si>
  <si>
    <t>Corporate Quality</t>
  </si>
  <si>
    <t>Site quality function block</t>
  </si>
  <si>
    <t>Site Quality</t>
  </si>
  <si>
    <t>Medical affairs function block</t>
  </si>
  <si>
    <t>Medical Affairs</t>
  </si>
  <si>
    <t>Trading partner management function block</t>
  </si>
  <si>
    <t>Trading Partner Management</t>
  </si>
  <si>
    <t>Supply chain/Logistics function block</t>
  </si>
  <si>
    <t>Supply Chain / Logistics</t>
  </si>
  <si>
    <t>IT/ERP management function block</t>
  </si>
  <si>
    <t>IT / ERP Management</t>
  </si>
  <si>
    <t>R&amp;D Program management function block</t>
  </si>
  <si>
    <t>R&amp;D / Program Management</t>
  </si>
  <si>
    <t>Customer experience function block</t>
  </si>
  <si>
    <t>Customer Experience</t>
  </si>
  <si>
    <t>About This Template</t>
  </si>
  <si>
    <t>Guide for Screen Readers</t>
  </si>
  <si>
    <t>About Definitive Healthcare</t>
  </si>
  <si>
    <t xml:space="preserve">Submit new device within GPO award cycle to ensure inclusion on GPO listing; if off-cycle understand with GPO's if new product can be added </t>
  </si>
  <si>
    <t>Research and develop reimbursement strategy to determine most common payers</t>
  </si>
  <si>
    <t>Work with identified payer organizations to understand how to include your device included and what data is required to prove clinical and economic value</t>
  </si>
  <si>
    <t>Finalize and implement reimbursement strategy</t>
  </si>
  <si>
    <t>Set up distributor chargeback process (if applicable)</t>
  </si>
  <si>
    <t xml:space="preserve">Evaluate and select contract management and compliance tracking system </t>
  </si>
  <si>
    <t xml:space="preserve">Develop internal processes for processing chargebacks, implementing pricing strategy, tracking contract memberships to GPO, IDN, and/or physician groups, monitoring contract compliance monitoring and executing rebate requirements.  </t>
  </si>
  <si>
    <t>Work in conjunction with marketing on pricing strategy
- including potential tier strategy for varying commitment/volume levels
- GPO or individual agreement pricing strategy
 - WAC &amp; list pricing</t>
  </si>
  <si>
    <t>Perform an initial assessment to identify relevant payors to include in your reimbursement strategy. (Delineate between CMS and commercial payors)</t>
  </si>
  <si>
    <t xml:space="preserve">Understand payor approval processes </t>
  </si>
  <si>
    <t>Investigate code development:
-Why is a need code needed?
-Why does your organization want a new code?
-Is there a significant difference in the product or technique?</t>
  </si>
  <si>
    <t xml:space="preserve">Determine code development process if there is substantial reason and differentiation.  </t>
  </si>
  <si>
    <t xml:space="preserve">Tee up clinical evidence generation with R&amp;D, regulatory and medical to meet both FDA requirements and payor requirements. </t>
  </si>
  <si>
    <t>Reimbursement amount should also be used to inform pricing strategy with contracting and marketing</t>
  </si>
  <si>
    <t>Determine process for complaint submission in conjunction with regulatory. Consider how:
-Clients will report complaints
-The complaint is logged, reviewed, and routed for investigation
-Mechanism for return of product in question</t>
  </si>
  <si>
    <t>Establish CAPA procedure in conjunction with regulatory, site quality, and manufacturing operations for investigating product complaints and implementing corrections or corrective actions</t>
  </si>
  <si>
    <t>New organizations: Identify and map process for issuing product recalls in conjunction with manufacturing, site quality, and regulatory</t>
  </si>
  <si>
    <t>Finalize design transfer with R&amp;D/program management and manufacturing operations, including development and documentation of auditing protocols</t>
  </si>
  <si>
    <t>Establish CAPA procedure in conjunction with corporate quality and manufacturing operations, and regulatory for investigating product complaints and implementing corrections or corrective actions</t>
  </si>
  <si>
    <t>New organizations: Identify and map QMS process for issuing product recalls in conjunction with regulatory and corporate quality</t>
  </si>
  <si>
    <t>Closely align with HEOR or market access to ensure that all clinical evidence is gathered and available for reimbursement strategy</t>
  </si>
  <si>
    <t xml:space="preserve">Identify and engage KOLs for clinical support as needed for reimbursement strategy </t>
  </si>
  <si>
    <t>Work in conjunction with marketing on clinical claims within marketing materials</t>
  </si>
  <si>
    <t>Set up internal process for answering off-label inquiries</t>
  </si>
  <si>
    <t>Work with marketing to determine conference presence and engage KOLs for speaking engagements to support launch</t>
  </si>
  <si>
    <t>Work in conjunction with marketing to determine distribution strategy – where/how do targets typically buy?</t>
  </si>
  <si>
    <t>HDA form completion for med-surg distributor or wholesaler set up</t>
  </si>
  <si>
    <t>Work in conjunction with contract marketing on setting up the distributor chargeback contract and process</t>
  </si>
  <si>
    <t xml:space="preserve">Develop customer onboarding and implementation plan:
-How will you ensure customers have success with your new device?
-In conjunction with sales and customer experience, determine inservicing needs to be prepared for the first customer sale </t>
  </si>
  <si>
    <t xml:space="preserve">Develop supply chain and logistics strategy:
-Third part logistics (3PL)
-Distributors
-Owned distribution/warehousing 
-Proprietary fleet </t>
  </si>
  <si>
    <t>If owned warehousing, how will product be distributed? 
-Owned fleet
-Shipping service
-Freight company</t>
  </si>
  <si>
    <r>
      <t>Deployment planning</t>
    </r>
    <r>
      <rPr>
        <sz val="11"/>
        <color theme="1"/>
        <rFont val="Calibri"/>
        <family val="2"/>
        <scheme val="minor"/>
      </rPr>
      <t xml:space="preserve">
-Determine timing, quantity, and where product will be shipped for distribution</t>
    </r>
  </si>
  <si>
    <t>Demand planning / forecasting:
-Before your first sale, you need to make forecasting assumptions to determine production schedule and the volume of your first lot to stock
-This can be done using market data and company determined growth targets and should be done in conjunction with marketing
-Develop future forecasting cycle and accuracy tracking, to have in place after the new device is launched</t>
  </si>
  <si>
    <t>Set up order management system with new product number, product description, EDI ordering, ERP management</t>
  </si>
  <si>
    <t>Conduct order placement testing</t>
  </si>
  <si>
    <t>Releasing controls for deployment, order placement and shipment after FDA approval and registration in conjunction with marketing and regulatory</t>
  </si>
  <si>
    <t xml:space="preserve">Finalize design transfer per FDA 21 CFR Part 820 </t>
  </si>
  <si>
    <t>Align closely with market access/HEOR and medical affairs to understand clinical evidence gathering requirements for reimbursement strategy</t>
  </si>
  <si>
    <t xml:space="preserve">New customer onboarding </t>
  </si>
  <si>
    <t>Customer service support:
-Will there be a dedicated team for your new device? 
-Will there be a direct point of contact for each customer? 
-Will there be customer support by geographical region?
-Will customer support be aligned to sales territory?</t>
  </si>
  <si>
    <t>What kind of customer communications will the team handle? (Ensure there is a documented process and that the team is trained)
-Product enhancements
-Supply disruptions
-New releases
-Updates</t>
  </si>
  <si>
    <t xml:space="preserve">Cell B9 contains the sample task "Task 1." 
Enter a new task name in cell B9.
Enter a person to assign the task to in cell C9.
Enter estimated duration in days to cell D9
Enter progress of the task in cell E9. A progress bar appears in the cell and is shaded according to the number in the cell. For example, 50 percent progress would shade half of the cell.
Enter task start date in cell F9.
Task end date will automatically populate based on the task duration entered.
A status bar shaded for the dates entered appears in blocks starting from cell I9 through BL9. </t>
  </si>
  <si>
    <t xml:space="preserve">At Definitive Healthcare, our mission is to transform data, analytics and expertise into healthcare commercial intelligence. We help clients uncover the right markets, opportunities and people, so they can shape tomorrow’s healthcare industry. Our SaaS platform creates new paths to commercial success in the healthcare market, so companies can identify where to go next.
Definitive Healthcare provides the most comprehensive healthcare commercial intelligence you need to prepare for every step of the commercialization process and accelerate your go-to-market journey. Our data products, tools and services can assist you with all aspects of planning, strategy and execution. With insights across multiple market perspectives all unified in one single source of truth, you can improve your chances of success. 
Our solutions for medical device organizations are aligned with the FDA device development process to ensure that you have the greatest chance of success in bringing your device to market and making a positive impact on patient care. </t>
  </si>
  <si>
    <r>
      <t xml:space="preserve">There are 2 worksheets in this workbook. 
Launch schedule &amp; checklist
Instructions &amp; information
</t>
    </r>
    <r>
      <rPr>
        <sz val="11"/>
        <color rgb="FF541299"/>
        <rFont val="Calibri"/>
        <family val="2"/>
        <scheme val="minor"/>
      </rPr>
      <t xml:space="preserve">The instructions for each worksheet are in the A column starting in cell A1 of each worksheet. They are written with hidden text. </t>
    </r>
    <r>
      <rPr>
        <sz val="11"/>
        <color theme="1"/>
        <rFont val="Calibri"/>
        <family val="2"/>
        <scheme val="minor"/>
      </rPr>
      <t>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r>
  </si>
  <si>
    <t>Create a new product launch schedule in this worksheet.
Enter title of this launch in cell B2. 
Information about how to use this worksheet, including instructions for screen readers and the author of this workbook is in the instructions &amp; information tab.
Continue navigating down column A to see additional instructions.</t>
  </si>
  <si>
    <t>Enter Company Name in cell B3.</t>
  </si>
  <si>
    <t>Enter the name of the Launch Lead in cell B4. Enter the Project Start date in cell F4. Project Start: label is in cell E4.</t>
  </si>
  <si>
    <t>The Display Week in cell F5  represents the starting week to display in the project schedule in cell J5. The project start date is considered Week 1. To change the display week, simply enter a new week number in cell F5.
The starting date for each week, starting with the display week from cell F5, starts in cell J5 and is auto calculated.
You should not modify these cells.
Display Week: label is in cell D5.</t>
  </si>
  <si>
    <t>Cells J5 through KJ5 contain the day number for the week represented in the cell block above each date cell and are auto calculated.
You should not modify these cells.
Today's date is outlined in Red (hex #AD3815) from today's date in row 6 through the entire date column to the end of the project schedule.</t>
  </si>
  <si>
    <t>This row contains headers for the project schedule that follows below them. 
Navigate from B7 through KJ7 to hear the content. The first letter of each day of the week for the date above that heading, starts in cell J7 and continues through cell KJ7.
All project timeline charting is auto generated based on the start and end dates entered, using conditional formats.
Do not modify content in cells within columns after column J starting with cell J8.</t>
  </si>
  <si>
    <t xml:space="preserve">Cell B9 contains the marketing function. 
Modify as needed in cell B9.
Enter a name to assign this phase to, if it applies for your project, in cell C9.
Enter the estimated duration of this functions tasks in cell D9.
Enter Progress for the entire phase, if it applies for your project, in cell D9.
Enter the start and end dates for the entire phase, if it applies for your project, in cells E9 and F9. 
The Gantt chart will automatically fill in the appropriate dates and shade according to the progress entered.
To delete the phase and work only from tasks, simply delete this row.  </t>
  </si>
  <si>
    <t>For more information about successful medical device launch planning and execution, please read the eBook which can be downloaded here:</t>
  </si>
  <si>
    <t>This excel template provides a simple way to create a Gantt chart for those unfamiliar with Microsoft Project. This template helps to visualize and track all of your new product launch project deliverables across the organization. This has been pre-populated with the tactical tasks that align to the Definitive Healthcare eBook, "Cross-functional guide to medical device launch strategy and execution" which can be downloaded here:  
Modify the tasks to align with what you have determined are applicable to your medical device organization along with specific start and end dates - no formulas required. The bars in the Gantt chart represent the duration of the task and are displayed using conditional formatting. Insert new tasks by inserting new rows.</t>
  </si>
  <si>
    <t>NEW DEVICE LAUNCH TITLE</t>
  </si>
  <si>
    <r>
      <t xml:space="preserve">Develop customer onboarding and implementation plan:
-How will you ensure customers have success with your new device?
-In conjunction with medical affairs and marketing, determine inservicing needs to be prepared for the first customer sale 
</t>
    </r>
    <r>
      <rPr>
        <b/>
        <sz val="11"/>
        <color theme="1"/>
        <rFont val="Calibri"/>
        <family val="2"/>
        <scheme val="minor"/>
      </rPr>
      <t>Reminder: you cannot sell your device until after FDA clearance/approval and registration</t>
    </r>
  </si>
  <si>
    <t>https://www.definitivehc.com/resources/ebooks/medical-device-strategy-cross-functional-guide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</si>
</sst>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19" x14ac:knownFonts="1">
    <font>
      <sz val="11"/>
      <color theme="1"/>
      <name val="Calibri"/>
      <family val="2"/>
      <scheme val="minor"/>
    </font>
    <font>
      <u/>
      <sz val="11"/>
      <color indexed="12"/>
      <name val="Arial"/>
      <family val="2"/>
    </font>
    <font>
      <sz val="11"/>
      <name val="Calibri"/>
      <family val="2"/>
      <scheme val="minor"/>
    </font>
    <font>
      <b/>
      <sz val="9"/>
      <color theme="0"/>
      <name val="Calibri"/>
      <family val="2"/>
      <scheme val="minor"/>
    </font>
    <font>
      <sz val="11"/>
      <color theme="1"/>
      <name val="Calibri"/>
      <family val="2"/>
      <scheme val="minor"/>
    </font>
    <font>
      <sz val="14"/>
      <color theme="1"/>
      <name val="Calibri"/>
      <family val="2"/>
      <scheme val="minor"/>
    </font>
    <font>
      <sz val="8"/>
      <color theme="0"/>
      <name val="Calibri"/>
      <family val="2"/>
      <scheme val="minor"/>
    </font>
    <font>
      <b/>
      <sz val="22"/>
      <color theme="1" tint="0.34998626667073579"/>
      <name val="Calibri"/>
      <family val="2"/>
      <scheme val="major"/>
    </font>
    <font>
      <sz val="11"/>
      <color rgb="FF1D2129"/>
      <name val="Calibri"/>
      <family val="2"/>
      <scheme val="minor"/>
    </font>
    <font>
      <sz val="11"/>
      <color theme="0"/>
      <name val="Calibri"/>
      <family val="2"/>
      <scheme val="minor"/>
    </font>
    <font>
      <sz val="10"/>
      <name val="Arial"/>
      <family val="2"/>
    </font>
    <font>
      <b/>
      <sz val="11"/>
      <color theme="0"/>
      <name val="Calibri"/>
      <family val="2"/>
      <scheme val="minor"/>
    </font>
    <font>
      <b/>
      <sz val="22"/>
      <color rgb="FF2B0F4F"/>
      <name val="Calibri"/>
      <family val="2"/>
      <scheme val="major"/>
    </font>
    <font>
      <sz val="14"/>
      <color rgb="FF2B0F4F"/>
      <name val="Calibri"/>
      <family val="2"/>
      <scheme val="minor"/>
    </font>
    <font>
      <sz val="11"/>
      <color rgb="FF2B0F4F"/>
      <name val="Calibri"/>
      <family val="2"/>
      <scheme val="minor"/>
    </font>
    <font>
      <b/>
      <sz val="16"/>
      <color rgb="FF2B0F4F"/>
      <name val="Calibri"/>
      <family val="2"/>
      <scheme val="major"/>
    </font>
    <font>
      <sz val="9"/>
      <color rgb="FF2B0F4F"/>
      <name val="Calibri"/>
      <family val="2"/>
      <scheme val="minor"/>
    </font>
    <font>
      <b/>
      <sz val="11"/>
      <color theme="1"/>
      <name val="Calibri"/>
      <family val="2"/>
      <scheme val="minor"/>
    </font>
    <font>
      <sz val="11"/>
      <color rgb="FF541299"/>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rgb="FF9C54ED"/>
        <bgColor indexed="64"/>
      </patternFill>
    </fill>
    <fill>
      <patternFill patternType="solid">
        <fgColor rgb="FF541299"/>
        <bgColor theme="4"/>
      </patternFill>
    </fill>
    <fill>
      <patternFill patternType="solid">
        <fgColor rgb="FF541299"/>
        <bgColor indexed="64"/>
      </patternFill>
    </fill>
    <fill>
      <patternFill patternType="solid">
        <fgColor rgb="FFD68712"/>
        <bgColor indexed="64"/>
      </patternFill>
    </fill>
    <fill>
      <patternFill patternType="solid">
        <fgColor rgb="FFEB8C7A"/>
        <bgColor indexed="64"/>
      </patternFill>
    </fill>
    <fill>
      <patternFill patternType="solid">
        <fgColor rgb="FFFED6D6"/>
        <bgColor indexed="64"/>
      </patternFill>
    </fill>
    <fill>
      <patternFill patternType="solid">
        <fgColor rgb="FFD15921"/>
        <bgColor indexed="64"/>
      </patternFill>
    </fill>
    <fill>
      <patternFill patternType="solid">
        <fgColor rgb="FFF2C4B0"/>
        <bgColor indexed="64"/>
      </patternFill>
    </fill>
    <fill>
      <patternFill patternType="solid">
        <fgColor rgb="FF00BDF0"/>
        <bgColor indexed="64"/>
      </patternFill>
    </fill>
    <fill>
      <patternFill patternType="solid">
        <fgColor rgb="FFBCE7FC"/>
        <bgColor indexed="64"/>
      </patternFill>
    </fill>
    <fill>
      <patternFill patternType="solid">
        <fgColor rgb="FF29824F"/>
        <bgColor indexed="64"/>
      </patternFill>
    </fill>
    <fill>
      <patternFill patternType="solid">
        <fgColor rgb="FFB4DEB4"/>
        <bgColor indexed="64"/>
      </patternFill>
    </fill>
    <fill>
      <patternFill patternType="solid">
        <fgColor rgb="FFD8CEFE"/>
        <bgColor indexed="64"/>
      </patternFill>
    </fill>
    <fill>
      <patternFill patternType="solid">
        <fgColor rgb="FFF7D7A7"/>
        <bgColor indexed="64"/>
      </patternFill>
    </fill>
    <fill>
      <patternFill patternType="solid">
        <fgColor rgb="FFF7D1C9"/>
        <bgColor indexed="64"/>
      </patternFill>
    </fill>
    <fill>
      <patternFill patternType="solid">
        <fgColor rgb="FFDF6103"/>
        <bgColor indexed="64"/>
      </patternFill>
    </fill>
    <fill>
      <patternFill patternType="solid">
        <fgColor rgb="FFCDF4FF"/>
        <bgColor indexed="64"/>
      </patternFill>
    </fill>
    <fill>
      <patternFill patternType="solid">
        <fgColor rgb="FFE5D9D1"/>
        <bgColor indexed="64"/>
      </patternFill>
    </fill>
  </fills>
  <borders count="19">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right/>
      <top style="medium">
        <color theme="0" tint="-0.14996795556505021"/>
      </top>
      <bottom style="thin">
        <color indexed="64"/>
      </bottom>
      <diagonal/>
    </border>
    <border>
      <left/>
      <right/>
      <top/>
      <bottom style="medium">
        <color theme="0" tint="-0.14996795556505021"/>
      </bottom>
      <diagonal/>
    </border>
    <border>
      <left/>
      <right/>
      <top/>
      <bottom style="thin">
        <color indexed="64"/>
      </bottom>
      <diagonal/>
    </border>
    <border>
      <left style="thin">
        <color theme="0" tint="-0.14993743705557422"/>
      </left>
      <right style="thin">
        <color theme="0" tint="-0.14993743705557422"/>
      </right>
      <top style="medium">
        <color theme="0" tint="-0.14996795556505021"/>
      </top>
      <bottom style="thin">
        <color indexed="64"/>
      </bottom>
      <diagonal/>
    </border>
    <border>
      <left style="thin">
        <color theme="0" tint="-0.14993743705557422"/>
      </left>
      <right style="thin">
        <color theme="0" tint="-0.14993743705557422"/>
      </right>
      <top/>
      <bottom style="medium">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9" fontId="4" fillId="0" borderId="0" applyFont="0" applyFill="0" applyBorder="0" applyAlignment="0" applyProtection="0"/>
    <xf numFmtId="0" fontId="9" fillId="0" borderId="0"/>
    <xf numFmtId="43" fontId="4" fillId="0" borderId="3" applyFont="0" applyFill="0" applyAlignment="0" applyProtection="0"/>
    <xf numFmtId="0" fontId="7"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3">
      <alignment horizontal="center" vertical="center"/>
    </xf>
    <xf numFmtId="164" fontId="4" fillId="0" borderId="2" applyFill="0">
      <alignment horizontal="center" vertical="center"/>
    </xf>
    <xf numFmtId="0" fontId="4" fillId="0" borderId="2" applyFill="0">
      <alignment horizontal="center" vertical="center"/>
    </xf>
    <xf numFmtId="0" fontId="4" fillId="0" borderId="2" applyFill="0">
      <alignment horizontal="left" vertical="center" indent="2"/>
    </xf>
  </cellStyleXfs>
  <cellXfs count="148">
    <xf numFmtId="0" fontId="0" fillId="0" borderId="0" xfId="0"/>
    <xf numFmtId="0" fontId="0" fillId="0" borderId="0" xfId="0" applyAlignment="1">
      <alignment vertical="center"/>
    </xf>
    <xf numFmtId="0" fontId="0" fillId="0" borderId="0" xfId="0" applyAlignment="1">
      <alignment horizontal="center"/>
    </xf>
    <xf numFmtId="0" fontId="2" fillId="0" borderId="2" xfId="0" applyFont="1" applyBorder="1" applyAlignment="1">
      <alignment horizontal="center" vertical="center"/>
    </xf>
    <xf numFmtId="9" fontId="2" fillId="2" borderId="2" xfId="2" applyFont="1" applyFill="1" applyBorder="1" applyAlignment="1">
      <alignment horizontal="center" vertical="center"/>
    </xf>
    <xf numFmtId="9" fontId="2" fillId="3" borderId="2" xfId="2"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8" fillId="0" borderId="0" xfId="0" applyFont="1" applyAlignment="1">
      <alignment horizontal="left" vertical="top" wrapText="1" indent="1"/>
    </xf>
    <xf numFmtId="0" fontId="9" fillId="0" borderId="0" xfId="3"/>
    <xf numFmtId="0" fontId="9" fillId="0" borderId="0" xfId="3" applyAlignment="1">
      <alignment wrapText="1"/>
    </xf>
    <xf numFmtId="0" fontId="0" fillId="0" borderId="0" xfId="0" applyAlignment="1">
      <alignment wrapText="1"/>
    </xf>
    <xf numFmtId="164" fontId="4" fillId="2" borderId="2" xfId="10" applyFill="1">
      <alignment horizontal="center" vertical="center"/>
    </xf>
    <xf numFmtId="164" fontId="4" fillId="3" borderId="2" xfId="10" applyFill="1">
      <alignment horizontal="center" vertical="center"/>
    </xf>
    <xf numFmtId="0" fontId="4" fillId="2" borderId="2" xfId="11" applyFill="1">
      <alignment horizontal="center" vertical="center"/>
    </xf>
    <xf numFmtId="0" fontId="4" fillId="3" borderId="2" xfId="11" applyFill="1">
      <alignment horizontal="center" vertical="center"/>
    </xf>
    <xf numFmtId="0" fontId="0" fillId="0" borderId="10" xfId="0" applyBorder="1"/>
    <xf numFmtId="0" fontId="10" fillId="0" borderId="0" xfId="1" applyFont="1" applyProtection="1">
      <alignment vertical="top"/>
    </xf>
    <xf numFmtId="0" fontId="11" fillId="4" borderId="2" xfId="0" applyFont="1" applyFill="1" applyBorder="1" applyAlignment="1">
      <alignment horizontal="left" vertical="center" indent="1"/>
    </xf>
    <xf numFmtId="0" fontId="4" fillId="4" borderId="2" xfId="11" applyFill="1">
      <alignment horizontal="center" vertical="center"/>
    </xf>
    <xf numFmtId="9" fontId="2" fillId="4" borderId="2" xfId="2" applyFont="1" applyFill="1" applyBorder="1" applyAlignment="1">
      <alignment horizontal="center" vertical="center"/>
    </xf>
    <xf numFmtId="164" fontId="0" fillId="4" borderId="2" xfId="0" applyNumberFormat="1" applyFill="1" applyBorder="1" applyAlignment="1">
      <alignment horizontal="center" vertical="center"/>
    </xf>
    <xf numFmtId="164" fontId="2" fillId="4" borderId="2" xfId="0" applyNumberFormat="1" applyFont="1" applyFill="1" applyBorder="1" applyAlignment="1">
      <alignment horizontal="center" vertical="center"/>
    </xf>
    <xf numFmtId="0" fontId="4" fillId="2" borderId="11" xfId="11" applyFill="1" applyBorder="1">
      <alignment horizontal="center" vertical="center"/>
    </xf>
    <xf numFmtId="9" fontId="2" fillId="2" borderId="11" xfId="2" applyFont="1" applyFill="1" applyBorder="1" applyAlignment="1">
      <alignment horizontal="center" vertical="center"/>
    </xf>
    <xf numFmtId="0" fontId="3" fillId="5" borderId="1" xfId="0" applyFont="1" applyFill="1" applyBorder="1" applyAlignment="1">
      <alignment horizontal="left" vertical="center" indent="1"/>
    </xf>
    <xf numFmtId="0" fontId="3" fillId="5" borderId="1" xfId="0" applyFont="1" applyFill="1" applyBorder="1" applyAlignment="1">
      <alignment horizontal="center" vertical="center" wrapText="1"/>
    </xf>
    <xf numFmtId="0" fontId="6" fillId="6" borderId="8" xfId="0" applyFont="1" applyFill="1" applyBorder="1" applyAlignment="1">
      <alignment horizontal="center" vertical="center" shrinkToFit="1"/>
    </xf>
    <xf numFmtId="0" fontId="11" fillId="7" borderId="12" xfId="0" applyFont="1" applyFill="1" applyBorder="1" applyAlignment="1">
      <alignment horizontal="left" vertical="center" indent="1"/>
    </xf>
    <xf numFmtId="0" fontId="4" fillId="7" borderId="12" xfId="11" applyFill="1" applyBorder="1">
      <alignment horizontal="center" vertical="center"/>
    </xf>
    <xf numFmtId="9" fontId="2" fillId="7" borderId="12" xfId="2" applyFont="1" applyFill="1" applyBorder="1" applyAlignment="1">
      <alignment horizontal="center" vertical="center"/>
    </xf>
    <xf numFmtId="164" fontId="0" fillId="7" borderId="12" xfId="0" applyNumberFormat="1" applyFill="1" applyBorder="1" applyAlignment="1">
      <alignment horizontal="center" vertical="center"/>
    </xf>
    <xf numFmtId="164" fontId="2" fillId="7" borderId="12" xfId="0" applyNumberFormat="1" applyFont="1" applyFill="1" applyBorder="1" applyAlignment="1">
      <alignment horizontal="center" vertical="center"/>
    </xf>
    <xf numFmtId="0" fontId="11" fillId="8" borderId="12" xfId="0" applyFont="1" applyFill="1" applyBorder="1" applyAlignment="1">
      <alignment horizontal="left" vertical="center" indent="1"/>
    </xf>
    <xf numFmtId="0" fontId="4" fillId="8" borderId="12" xfId="11" applyFill="1" applyBorder="1">
      <alignment horizontal="center" vertical="center"/>
    </xf>
    <xf numFmtId="9" fontId="2" fillId="8" borderId="12" xfId="2" applyFont="1" applyFill="1" applyBorder="1" applyAlignment="1">
      <alignment horizontal="center" vertical="center"/>
    </xf>
    <xf numFmtId="164" fontId="0" fillId="8" borderId="12" xfId="0" applyNumberFormat="1" applyFill="1" applyBorder="1" applyAlignment="1">
      <alignment horizontal="center" vertical="center"/>
    </xf>
    <xf numFmtId="164" fontId="2" fillId="8" borderId="12" xfId="0" applyNumberFormat="1" applyFont="1" applyFill="1" applyBorder="1" applyAlignment="1">
      <alignment horizontal="center" vertical="center"/>
    </xf>
    <xf numFmtId="0" fontId="4" fillId="9" borderId="2" xfId="11" applyFill="1">
      <alignment horizontal="center" vertical="center"/>
    </xf>
    <xf numFmtId="9" fontId="2" fillId="9" borderId="2" xfId="2" applyFont="1" applyFill="1" applyBorder="1" applyAlignment="1">
      <alignment horizontal="center" vertical="center"/>
    </xf>
    <xf numFmtId="164" fontId="4" fillId="9" borderId="2" xfId="10" applyFill="1">
      <alignment horizontal="center" vertical="center"/>
    </xf>
    <xf numFmtId="0" fontId="4" fillId="9" borderId="11" xfId="11" applyFill="1" applyBorder="1">
      <alignment horizontal="center" vertical="center"/>
    </xf>
    <xf numFmtId="9" fontId="2" fillId="9" borderId="11" xfId="2" applyFont="1" applyFill="1" applyBorder="1" applyAlignment="1">
      <alignment horizontal="center" vertical="center"/>
    </xf>
    <xf numFmtId="0" fontId="11" fillId="10" borderId="12" xfId="0" applyFont="1" applyFill="1" applyBorder="1" applyAlignment="1">
      <alignment horizontal="left" vertical="center" indent="1"/>
    </xf>
    <xf numFmtId="0" fontId="4" fillId="10" borderId="12" xfId="11" applyFill="1" applyBorder="1">
      <alignment horizontal="center" vertical="center"/>
    </xf>
    <xf numFmtId="9" fontId="2" fillId="10" borderId="12" xfId="2" applyFont="1" applyFill="1" applyBorder="1" applyAlignment="1">
      <alignment horizontal="center" vertical="center"/>
    </xf>
    <xf numFmtId="164" fontId="0" fillId="10" borderId="12" xfId="0" applyNumberFormat="1" applyFill="1" applyBorder="1" applyAlignment="1">
      <alignment horizontal="center" vertical="center"/>
    </xf>
    <xf numFmtId="164" fontId="2" fillId="10" borderId="12" xfId="0" applyNumberFormat="1" applyFont="1" applyFill="1" applyBorder="1" applyAlignment="1">
      <alignment horizontal="center" vertical="center"/>
    </xf>
    <xf numFmtId="0" fontId="4" fillId="11" borderId="2" xfId="11" applyFill="1">
      <alignment horizontal="center" vertical="center"/>
    </xf>
    <xf numFmtId="9" fontId="2" fillId="11" borderId="2" xfId="2" applyFont="1" applyFill="1" applyBorder="1" applyAlignment="1">
      <alignment horizontal="center" vertical="center"/>
    </xf>
    <xf numFmtId="164" fontId="4" fillId="11" borderId="2" xfId="10" applyFill="1">
      <alignment horizontal="center" vertical="center"/>
    </xf>
    <xf numFmtId="0" fontId="11" fillId="12" borderId="12" xfId="0" applyFont="1" applyFill="1" applyBorder="1" applyAlignment="1">
      <alignment horizontal="left" vertical="center" indent="1"/>
    </xf>
    <xf numFmtId="0" fontId="4" fillId="12" borderId="12" xfId="11" applyFill="1" applyBorder="1">
      <alignment horizontal="center" vertical="center"/>
    </xf>
    <xf numFmtId="9" fontId="2" fillId="12" borderId="12" xfId="2" applyFont="1" applyFill="1" applyBorder="1" applyAlignment="1">
      <alignment horizontal="center" vertical="center"/>
    </xf>
    <xf numFmtId="164" fontId="0" fillId="12" borderId="12" xfId="0" applyNumberFormat="1" applyFill="1" applyBorder="1" applyAlignment="1">
      <alignment horizontal="center" vertical="center"/>
    </xf>
    <xf numFmtId="164" fontId="2" fillId="12" borderId="12" xfId="0" applyNumberFormat="1" applyFont="1" applyFill="1" applyBorder="1" applyAlignment="1">
      <alignment horizontal="center" vertical="center"/>
    </xf>
    <xf numFmtId="0" fontId="4" fillId="13" borderId="2" xfId="11" applyFill="1">
      <alignment horizontal="center" vertical="center"/>
    </xf>
    <xf numFmtId="9" fontId="2" fillId="13" borderId="2" xfId="2" applyFont="1" applyFill="1" applyBorder="1" applyAlignment="1">
      <alignment horizontal="center" vertical="center"/>
    </xf>
    <xf numFmtId="164" fontId="4" fillId="13" borderId="2" xfId="10" applyFill="1">
      <alignment horizontal="center" vertical="center"/>
    </xf>
    <xf numFmtId="0" fontId="11" fillId="14" borderId="12" xfId="0" applyFont="1" applyFill="1" applyBorder="1" applyAlignment="1">
      <alignment horizontal="left" vertical="center" indent="1"/>
    </xf>
    <xf numFmtId="0" fontId="4" fillId="14" borderId="12" xfId="11" applyFill="1" applyBorder="1">
      <alignment horizontal="center" vertical="center"/>
    </xf>
    <xf numFmtId="9" fontId="2" fillId="14" borderId="12" xfId="2" applyFont="1" applyFill="1" applyBorder="1" applyAlignment="1">
      <alignment horizontal="center" vertical="center"/>
    </xf>
    <xf numFmtId="164" fontId="0" fillId="14" borderId="12" xfId="0" applyNumberFormat="1" applyFill="1" applyBorder="1" applyAlignment="1">
      <alignment horizontal="center" vertical="center"/>
    </xf>
    <xf numFmtId="164" fontId="2" fillId="14" borderId="12" xfId="0" applyNumberFormat="1" applyFont="1" applyFill="1" applyBorder="1" applyAlignment="1">
      <alignment horizontal="center" vertical="center"/>
    </xf>
    <xf numFmtId="0" fontId="4" fillId="15" borderId="2" xfId="11" applyFill="1">
      <alignment horizontal="center" vertical="center"/>
    </xf>
    <xf numFmtId="9" fontId="2" fillId="15" borderId="2" xfId="2" applyFont="1" applyFill="1" applyBorder="1" applyAlignment="1">
      <alignment horizontal="center" vertical="center"/>
    </xf>
    <xf numFmtId="164" fontId="4" fillId="15" borderId="2" xfId="10" applyFill="1">
      <alignment horizontal="center" vertical="center"/>
    </xf>
    <xf numFmtId="0" fontId="11" fillId="4" borderId="12" xfId="0" applyFont="1" applyFill="1" applyBorder="1" applyAlignment="1">
      <alignment horizontal="left" vertical="center" indent="1"/>
    </xf>
    <xf numFmtId="0" fontId="4" fillId="4" borderId="12" xfId="11" applyFill="1" applyBorder="1">
      <alignment horizontal="center" vertical="center"/>
    </xf>
    <xf numFmtId="9" fontId="2" fillId="4" borderId="12" xfId="2" applyFont="1" applyFill="1" applyBorder="1" applyAlignment="1">
      <alignment horizontal="center" vertical="center"/>
    </xf>
    <xf numFmtId="164" fontId="0" fillId="4" borderId="12" xfId="0" applyNumberFormat="1" applyFill="1" applyBorder="1" applyAlignment="1">
      <alignment horizontal="center" vertical="center"/>
    </xf>
    <xf numFmtId="164" fontId="2" fillId="4" borderId="12" xfId="0" applyNumberFormat="1" applyFont="1" applyFill="1" applyBorder="1" applyAlignment="1">
      <alignment horizontal="center" vertical="center"/>
    </xf>
    <xf numFmtId="0" fontId="4" fillId="16" borderId="2" xfId="11" applyFill="1">
      <alignment horizontal="center" vertical="center"/>
    </xf>
    <xf numFmtId="9" fontId="2" fillId="16" borderId="2" xfId="2" applyFont="1" applyFill="1" applyBorder="1" applyAlignment="1">
      <alignment horizontal="center" vertical="center"/>
    </xf>
    <xf numFmtId="164" fontId="4" fillId="16" borderId="2" xfId="10" applyFill="1">
      <alignment horizontal="center" vertical="center"/>
    </xf>
    <xf numFmtId="0" fontId="4" fillId="16" borderId="11" xfId="11" applyFill="1" applyBorder="1">
      <alignment horizontal="center" vertical="center"/>
    </xf>
    <xf numFmtId="9" fontId="2" fillId="16" borderId="11" xfId="2" applyFont="1" applyFill="1" applyBorder="1" applyAlignment="1">
      <alignment horizontal="center" vertical="center"/>
    </xf>
    <xf numFmtId="164" fontId="4" fillId="16" borderId="11" xfId="10" applyFill="1" applyBorder="1">
      <alignment horizontal="center" vertical="center"/>
    </xf>
    <xf numFmtId="0" fontId="4" fillId="17" borderId="2" xfId="11" applyFill="1">
      <alignment horizontal="center" vertical="center"/>
    </xf>
    <xf numFmtId="9" fontId="2" fillId="17" borderId="2" xfId="2" applyFont="1" applyFill="1" applyBorder="1" applyAlignment="1">
      <alignment horizontal="center" vertical="center"/>
    </xf>
    <xf numFmtId="164" fontId="4" fillId="17" borderId="2" xfId="10" applyFill="1">
      <alignment horizontal="center" vertical="center"/>
    </xf>
    <xf numFmtId="0" fontId="4" fillId="18" borderId="2" xfId="11" applyFill="1">
      <alignment horizontal="center" vertical="center"/>
    </xf>
    <xf numFmtId="9" fontId="2" fillId="18" borderId="2" xfId="2" applyFont="1" applyFill="1" applyBorder="1" applyAlignment="1">
      <alignment horizontal="center" vertical="center"/>
    </xf>
    <xf numFmtId="164" fontId="4" fillId="18" borderId="2" xfId="10" applyFill="1">
      <alignment horizontal="center" vertical="center"/>
    </xf>
    <xf numFmtId="0" fontId="11" fillId="19" borderId="12" xfId="0" applyFont="1" applyFill="1" applyBorder="1" applyAlignment="1">
      <alignment horizontal="left" vertical="center" indent="1"/>
    </xf>
    <xf numFmtId="0" fontId="4" fillId="19" borderId="12" xfId="11" applyFill="1" applyBorder="1">
      <alignment horizontal="center" vertical="center"/>
    </xf>
    <xf numFmtId="9" fontId="2" fillId="19" borderId="12" xfId="2" applyFont="1" applyFill="1" applyBorder="1" applyAlignment="1">
      <alignment horizontal="center" vertical="center"/>
    </xf>
    <xf numFmtId="164" fontId="0" fillId="19" borderId="12" xfId="0" applyNumberFormat="1" applyFill="1" applyBorder="1" applyAlignment="1">
      <alignment horizontal="center" vertical="center"/>
    </xf>
    <xf numFmtId="164" fontId="2" fillId="19" borderId="12" xfId="0" applyNumberFormat="1" applyFont="1" applyFill="1" applyBorder="1" applyAlignment="1">
      <alignment horizontal="center" vertical="center"/>
    </xf>
    <xf numFmtId="0" fontId="4" fillId="20" borderId="2" xfId="11" applyFill="1">
      <alignment horizontal="center" vertical="center"/>
    </xf>
    <xf numFmtId="9" fontId="2" fillId="20" borderId="2" xfId="2" applyFont="1" applyFill="1" applyBorder="1" applyAlignment="1">
      <alignment horizontal="center" vertical="center"/>
    </xf>
    <xf numFmtId="164" fontId="4" fillId="20" borderId="2" xfId="10" applyFill="1">
      <alignment horizontal="center" vertical="center"/>
    </xf>
    <xf numFmtId="0" fontId="9" fillId="0" borderId="13" xfId="3" applyBorder="1"/>
    <xf numFmtId="0" fontId="2" fillId="0" borderId="11" xfId="0" applyFont="1" applyBorder="1" applyAlignment="1">
      <alignment horizontal="center" vertical="center"/>
    </xf>
    <xf numFmtId="0" fontId="0" fillId="0" borderId="14" xfId="0" applyBorder="1" applyAlignment="1">
      <alignment vertical="center"/>
    </xf>
    <xf numFmtId="0" fontId="0" fillId="0" borderId="13" xfId="0" applyBorder="1" applyAlignment="1">
      <alignment vertical="center"/>
    </xf>
    <xf numFmtId="0" fontId="2" fillId="0" borderId="12" xfId="0" applyFont="1" applyBorder="1" applyAlignment="1">
      <alignment horizontal="center" vertical="center"/>
    </xf>
    <xf numFmtId="0" fontId="0" fillId="0" borderId="15" xfId="0" applyBorder="1" applyAlignment="1">
      <alignment vertical="center"/>
    </xf>
    <xf numFmtId="0" fontId="12" fillId="0" borderId="0" xfId="5" applyFont="1" applyBorder="1" applyAlignment="1">
      <alignment horizontal="left"/>
    </xf>
    <xf numFmtId="0" fontId="13" fillId="0" borderId="0" xfId="6" applyFont="1"/>
    <xf numFmtId="0" fontId="13" fillId="0" borderId="13" xfId="7" applyFont="1" applyBorder="1">
      <alignment vertical="top"/>
    </xf>
    <xf numFmtId="0" fontId="14" fillId="0" borderId="0" xfId="0" applyFont="1"/>
    <xf numFmtId="0" fontId="14" fillId="0" borderId="3" xfId="0" applyFont="1" applyBorder="1" applyAlignment="1">
      <alignment horizontal="center" vertical="center"/>
    </xf>
    <xf numFmtId="0" fontId="14" fillId="0" borderId="10" xfId="0" applyFont="1" applyBorder="1"/>
    <xf numFmtId="167" fontId="16" fillId="21" borderId="6" xfId="0" applyNumberFormat="1" applyFont="1" applyFill="1" applyBorder="1" applyAlignment="1">
      <alignment horizontal="center" vertical="center"/>
    </xf>
    <xf numFmtId="167" fontId="16" fillId="21" borderId="0" xfId="0" applyNumberFormat="1" applyFont="1" applyFill="1" applyAlignment="1">
      <alignment horizontal="center" vertical="center"/>
    </xf>
    <xf numFmtId="167" fontId="16" fillId="21" borderId="7" xfId="0" applyNumberFormat="1" applyFont="1" applyFill="1" applyBorder="1" applyAlignment="1">
      <alignment horizontal="center" vertical="center"/>
    </xf>
    <xf numFmtId="0" fontId="4" fillId="16" borderId="2" xfId="11" applyFill="1" applyAlignment="1">
      <alignment horizontal="left" vertical="center" wrapText="1"/>
    </xf>
    <xf numFmtId="0" fontId="4" fillId="16" borderId="11" xfId="11" applyFill="1" applyBorder="1" applyAlignment="1">
      <alignment horizontal="left" vertical="center" wrapText="1"/>
    </xf>
    <xf numFmtId="0" fontId="4" fillId="2" borderId="2" xfId="12" applyFill="1" applyAlignment="1">
      <alignment horizontal="left" vertical="center" wrapText="1" indent="2"/>
    </xf>
    <xf numFmtId="0" fontId="4" fillId="2" borderId="11" xfId="12" applyFill="1" applyBorder="1" applyAlignment="1">
      <alignment horizontal="left" vertical="center" wrapText="1" indent="2"/>
    </xf>
    <xf numFmtId="0" fontId="0" fillId="2" borderId="2" xfId="12" applyFont="1" applyFill="1" applyAlignment="1">
      <alignment horizontal="left" vertical="center" wrapText="1" indent="2"/>
    </xf>
    <xf numFmtId="0" fontId="4" fillId="3" borderId="2" xfId="12" applyFill="1" applyAlignment="1">
      <alignment horizontal="left" vertical="center" wrapText="1" indent="2"/>
    </xf>
    <xf numFmtId="0" fontId="4" fillId="9" borderId="2" xfId="12" applyFill="1" applyAlignment="1">
      <alignment horizontal="left" vertical="center" wrapText="1" indent="2"/>
    </xf>
    <xf numFmtId="0" fontId="4" fillId="9" borderId="11" xfId="12" applyFill="1" applyBorder="1" applyAlignment="1">
      <alignment horizontal="left" vertical="center" wrapText="1" indent="2"/>
    </xf>
    <xf numFmtId="0" fontId="0" fillId="11" borderId="2" xfId="12" applyFont="1" applyFill="1" applyAlignment="1">
      <alignment horizontal="left" vertical="center" wrapText="1" indent="2"/>
    </xf>
    <xf numFmtId="164" fontId="0" fillId="11" borderId="2" xfId="10" applyFont="1" applyFill="1">
      <alignment horizontal="center" vertical="center"/>
    </xf>
    <xf numFmtId="0" fontId="0" fillId="13" borderId="2" xfId="11" applyFont="1" applyFill="1">
      <alignment horizontal="center" vertical="center"/>
    </xf>
    <xf numFmtId="164" fontId="0" fillId="13" borderId="2" xfId="10" applyFont="1" applyFill="1">
      <alignment horizontal="center" vertical="center"/>
    </xf>
    <xf numFmtId="0" fontId="0" fillId="13" borderId="2" xfId="12" applyFont="1" applyFill="1" applyAlignment="1">
      <alignment horizontal="left" vertical="center" wrapText="1" indent="2"/>
    </xf>
    <xf numFmtId="0" fontId="0" fillId="15" borderId="2" xfId="12" applyFont="1" applyFill="1">
      <alignment horizontal="left" vertical="center" indent="2"/>
    </xf>
    <xf numFmtId="0" fontId="0" fillId="15" borderId="2" xfId="11" applyFont="1" applyFill="1">
      <alignment horizontal="center" vertical="center"/>
    </xf>
    <xf numFmtId="164" fontId="0" fillId="15" borderId="2" xfId="10" applyFont="1" applyFill="1">
      <alignment horizontal="center" vertical="center"/>
    </xf>
    <xf numFmtId="0" fontId="0" fillId="15" borderId="2" xfId="12" applyFont="1" applyFill="1" applyAlignment="1">
      <alignment horizontal="left" vertical="center" wrapText="1" indent="2"/>
    </xf>
    <xf numFmtId="164" fontId="0" fillId="16" borderId="2" xfId="10" applyFont="1" applyFill="1">
      <alignment horizontal="center" vertical="center"/>
    </xf>
    <xf numFmtId="0" fontId="0" fillId="17" borderId="2" xfId="12" applyFont="1" applyFill="1">
      <alignment horizontal="left" vertical="center" indent="2"/>
    </xf>
    <xf numFmtId="0" fontId="0" fillId="17" borderId="2" xfId="12" applyFont="1" applyFill="1" applyAlignment="1">
      <alignment horizontal="left" vertical="center" wrapText="1" indent="2"/>
    </xf>
    <xf numFmtId="0" fontId="0" fillId="18" borderId="2" xfId="12" applyFont="1" applyFill="1">
      <alignment horizontal="left" vertical="center" indent="2"/>
    </xf>
    <xf numFmtId="0" fontId="0" fillId="18" borderId="2" xfId="12" applyFont="1" applyFill="1" applyAlignment="1">
      <alignment horizontal="left" vertical="center" wrapText="1" indent="2"/>
    </xf>
    <xf numFmtId="0" fontId="0" fillId="11" borderId="2" xfId="11" applyFont="1" applyFill="1">
      <alignment horizontal="center" vertical="center"/>
    </xf>
    <xf numFmtId="0" fontId="0" fillId="20" borderId="2" xfId="12" applyFont="1" applyFill="1" applyAlignment="1">
      <alignment horizontal="left" vertical="center" wrapText="1" indent="2"/>
    </xf>
    <xf numFmtId="0" fontId="0" fillId="16" borderId="2" xfId="12" applyFont="1" applyFill="1" applyAlignment="1">
      <alignment horizontal="left" vertical="center" wrapText="1" indent="2"/>
    </xf>
    <xf numFmtId="0" fontId="4" fillId="17" borderId="2" xfId="12" applyFill="1" applyAlignment="1">
      <alignment horizontal="left" vertical="center" wrapText="1" indent="2"/>
    </xf>
    <xf numFmtId="0" fontId="15" fillId="0" borderId="16" xfId="0" applyFont="1" applyBorder="1" applyAlignment="1">
      <alignment vertical="center"/>
    </xf>
    <xf numFmtId="0" fontId="8" fillId="0" borderId="17" xfId="0" applyFont="1" applyBorder="1" applyAlignment="1">
      <alignment horizontal="left" vertical="top" wrapText="1" indent="1"/>
    </xf>
    <xf numFmtId="0" fontId="15" fillId="0" borderId="17" xfId="0" applyFont="1" applyBorder="1" applyAlignment="1">
      <alignment vertical="center"/>
    </xf>
    <xf numFmtId="0" fontId="0" fillId="0" borderId="17" xfId="0" applyBorder="1" applyAlignment="1">
      <alignment vertical="top" wrapText="1"/>
    </xf>
    <xf numFmtId="0" fontId="8" fillId="0" borderId="18" xfId="0" applyFont="1" applyBorder="1" applyAlignment="1">
      <alignment horizontal="left" vertical="top" wrapText="1" indent="1"/>
    </xf>
    <xf numFmtId="0" fontId="11" fillId="0" borderId="0" xfId="3" applyFont="1"/>
    <xf numFmtId="0" fontId="18" fillId="0" borderId="0" xfId="0" applyFont="1" applyAlignment="1">
      <alignment vertical="center"/>
    </xf>
    <xf numFmtId="0" fontId="14" fillId="0" borderId="0" xfId="8" applyFont="1" applyAlignment="1">
      <alignment horizontal="right" indent="1"/>
    </xf>
    <xf numFmtId="0" fontId="14" fillId="0" borderId="7" xfId="8" applyFont="1" applyBorder="1" applyAlignment="1">
      <alignment horizontal="right" indent="1"/>
    </xf>
    <xf numFmtId="166" fontId="14" fillId="21" borderId="4" xfId="0" applyNumberFormat="1" applyFont="1" applyFill="1" applyBorder="1" applyAlignment="1">
      <alignment horizontal="left" vertical="center" wrapText="1" indent="1"/>
    </xf>
    <xf numFmtId="166" fontId="14" fillId="21" borderId="1" xfId="0" applyNumberFormat="1" applyFont="1" applyFill="1" applyBorder="1" applyAlignment="1">
      <alignment horizontal="left" vertical="center" wrapText="1" indent="1"/>
    </xf>
    <xf numFmtId="166" fontId="14" fillId="21" borderId="5" xfId="0" applyNumberFormat="1" applyFont="1" applyFill="1" applyBorder="1" applyAlignment="1">
      <alignment horizontal="left" vertical="center" wrapText="1" indent="1"/>
    </xf>
    <xf numFmtId="165" fontId="14" fillId="0" borderId="3" xfId="9"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wrapText="1"/>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828">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fill>
        <patternFill>
          <bgColor rgb="FFEB8C7A"/>
        </patternFill>
      </fill>
      <border>
        <left/>
        <right/>
      </border>
    </dxf>
    <dxf>
      <fill>
        <patternFill>
          <bgColor rgb="FF29824F"/>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27"/>
      <tableStyleElement type="headerRow" dxfId="826"/>
      <tableStyleElement type="totalRow" dxfId="825"/>
      <tableStyleElement type="firstColumn" dxfId="824"/>
      <tableStyleElement type="lastColumn" dxfId="823"/>
      <tableStyleElement type="firstRowStripe" dxfId="822"/>
      <tableStyleElement type="secondRowStripe" dxfId="821"/>
      <tableStyleElement type="firstColumnStripe" dxfId="820"/>
      <tableStyleElement type="secondColumnStripe" dxfId="8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B0F4F"/>
      <color rgb="FFEB8C7A"/>
      <color rgb="FF29824F"/>
      <color rgb="FFD15921"/>
      <color rgb="FFE5D9D1"/>
      <color rgb="FF541299"/>
      <color rgb="FF215881"/>
      <color rgb="FF42648A"/>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57151</xdr:colOff>
      <xdr:row>0</xdr:row>
      <xdr:rowOff>104776</xdr:rowOff>
    </xdr:from>
    <xdr:to>
      <xdr:col>1</xdr:col>
      <xdr:colOff>2038351</xdr:colOff>
      <xdr:row>0</xdr:row>
      <xdr:rowOff>510674</xdr:rowOff>
    </xdr:to>
    <xdr:pic>
      <xdr:nvPicPr>
        <xdr:cNvPr id="15" name="Picture 3">
          <a:extLst>
            <a:ext uri="{FF2B5EF4-FFF2-40B4-BE49-F238E27FC236}">
              <a16:creationId xmlns:a16="http://schemas.microsoft.com/office/drawing/2014/main" id="{3F094336-6267-4A1B-8C8E-13EFAC117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6" y="104776"/>
          <a:ext cx="1981200" cy="405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2105025</xdr:colOff>
      <xdr:row>0</xdr:row>
      <xdr:rowOff>501148</xdr:rowOff>
    </xdr:to>
    <xdr:pic>
      <xdr:nvPicPr>
        <xdr:cNvPr id="5" name="Picture 2">
          <a:extLst>
            <a:ext uri="{FF2B5EF4-FFF2-40B4-BE49-F238E27FC236}">
              <a16:creationId xmlns:a16="http://schemas.microsoft.com/office/drawing/2014/main" id="{1EC636EC-288C-41E3-876E-3DE5E299E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95250"/>
          <a:ext cx="1981200" cy="405898"/>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finitivehc.com/resources/ebooks/medical-device-strategy-cross-functional-gui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J109"/>
  <sheetViews>
    <sheetView showGridLines="0" tabSelected="1" showRuler="0" zoomScaleNormal="100" zoomScalePageLayoutView="70" workbookViewId="0">
      <pane ySplit="7" topLeftCell="A8" activePane="bottomLeft" state="frozen"/>
      <selection pane="bottomLeft" activeCell="W3" sqref="W3"/>
    </sheetView>
  </sheetViews>
  <sheetFormatPr defaultRowHeight="30" customHeight="1" x14ac:dyDescent="0.25"/>
  <cols>
    <col min="1" max="1" width="2.7109375" style="9" customWidth="1"/>
    <col min="2" max="2" width="67.28515625" customWidth="1"/>
    <col min="3" max="3" width="30.7109375" customWidth="1"/>
    <col min="4" max="4" width="15.85546875" customWidth="1"/>
    <col min="5" max="5" width="10.7109375" customWidth="1"/>
    <col min="6" max="6" width="10.42578125" style="2" customWidth="1"/>
    <col min="7" max="7" width="10.42578125" customWidth="1"/>
    <col min="8" max="8" width="2.7109375" customWidth="1"/>
    <col min="9" max="9" width="6.140625" hidden="1" customWidth="1"/>
    <col min="10" max="296" width="2.5703125" customWidth="1"/>
  </cols>
  <sheetData>
    <row r="1" spans="1:296" ht="48.75" customHeight="1" x14ac:dyDescent="0.25">
      <c r="C1" s="147" t="s">
        <v>140</v>
      </c>
      <c r="D1" s="147"/>
      <c r="E1" s="147"/>
      <c r="F1" s="147"/>
      <c r="G1" s="147"/>
      <c r="H1" s="147"/>
      <c r="I1" s="147"/>
      <c r="J1" s="147"/>
      <c r="K1" s="147"/>
      <c r="L1" s="147"/>
      <c r="M1" s="139"/>
      <c r="N1" s="139"/>
      <c r="O1" s="139"/>
      <c r="P1" s="139"/>
      <c r="Q1" s="139"/>
      <c r="R1" s="139"/>
      <c r="S1" s="139"/>
      <c r="T1" s="139"/>
    </row>
    <row r="2" spans="1:296" ht="30" customHeight="1" x14ac:dyDescent="0.45">
      <c r="A2" s="10" t="s">
        <v>133</v>
      </c>
      <c r="B2" s="98" t="s">
        <v>142</v>
      </c>
      <c r="C2" s="146" t="s">
        <v>144</v>
      </c>
      <c r="D2" s="146"/>
      <c r="E2" s="146"/>
      <c r="F2" s="146"/>
      <c r="G2" s="146"/>
      <c r="H2" s="146"/>
      <c r="I2" s="146"/>
      <c r="J2" s="146"/>
      <c r="K2" s="146"/>
      <c r="L2" s="146"/>
    </row>
    <row r="3" spans="1:296" ht="30" customHeight="1" x14ac:dyDescent="0.3">
      <c r="A3" s="9" t="s">
        <v>134</v>
      </c>
      <c r="B3" s="99" t="s">
        <v>0</v>
      </c>
      <c r="J3" s="17"/>
    </row>
    <row r="4" spans="1:296" ht="30" customHeight="1" x14ac:dyDescent="0.25">
      <c r="A4" s="9" t="s">
        <v>135</v>
      </c>
      <c r="B4" s="100" t="s">
        <v>1</v>
      </c>
      <c r="C4" s="140" t="s">
        <v>2</v>
      </c>
      <c r="D4" s="140"/>
      <c r="E4" s="141"/>
      <c r="F4" s="145">
        <f ca="1">TODAY()</f>
        <v>44670</v>
      </c>
      <c r="G4" s="145"/>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row>
    <row r="5" spans="1:296" ht="30" customHeight="1" x14ac:dyDescent="0.25">
      <c r="A5" s="10" t="s">
        <v>136</v>
      </c>
      <c r="C5" s="140" t="s">
        <v>3</v>
      </c>
      <c r="D5" s="140"/>
      <c r="E5" s="141"/>
      <c r="F5" s="102">
        <v>1</v>
      </c>
      <c r="G5" s="101"/>
      <c r="H5" s="101"/>
      <c r="I5" s="101"/>
      <c r="J5" s="142">
        <f ca="1">J6</f>
        <v>44669</v>
      </c>
      <c r="K5" s="143"/>
      <c r="L5" s="143"/>
      <c r="M5" s="143"/>
      <c r="N5" s="143"/>
      <c r="O5" s="143"/>
      <c r="P5" s="144"/>
      <c r="Q5" s="142">
        <f ca="1">Q6</f>
        <v>44676</v>
      </c>
      <c r="R5" s="143"/>
      <c r="S5" s="143"/>
      <c r="T5" s="143"/>
      <c r="U5" s="143"/>
      <c r="V5" s="143"/>
      <c r="W5" s="144"/>
      <c r="X5" s="142">
        <f ca="1">X6</f>
        <v>44683</v>
      </c>
      <c r="Y5" s="143"/>
      <c r="Z5" s="143"/>
      <c r="AA5" s="143"/>
      <c r="AB5" s="143"/>
      <c r="AC5" s="143"/>
      <c r="AD5" s="144"/>
      <c r="AE5" s="142">
        <f ca="1">AE6</f>
        <v>44690</v>
      </c>
      <c r="AF5" s="143"/>
      <c r="AG5" s="143"/>
      <c r="AH5" s="143"/>
      <c r="AI5" s="143"/>
      <c r="AJ5" s="143"/>
      <c r="AK5" s="144"/>
      <c r="AL5" s="142">
        <f ca="1">AL6</f>
        <v>44697</v>
      </c>
      <c r="AM5" s="143"/>
      <c r="AN5" s="143"/>
      <c r="AO5" s="143"/>
      <c r="AP5" s="143"/>
      <c r="AQ5" s="143"/>
      <c r="AR5" s="144"/>
      <c r="AS5" s="142">
        <f ca="1">AS6</f>
        <v>44704</v>
      </c>
      <c r="AT5" s="143"/>
      <c r="AU5" s="143"/>
      <c r="AV5" s="143"/>
      <c r="AW5" s="143"/>
      <c r="AX5" s="143"/>
      <c r="AY5" s="144"/>
      <c r="AZ5" s="142">
        <f ca="1">AZ6</f>
        <v>44711</v>
      </c>
      <c r="BA5" s="143"/>
      <c r="BB5" s="143"/>
      <c r="BC5" s="143"/>
      <c r="BD5" s="143"/>
      <c r="BE5" s="143"/>
      <c r="BF5" s="144"/>
      <c r="BG5" s="142">
        <f ca="1">BG6</f>
        <v>44718</v>
      </c>
      <c r="BH5" s="143"/>
      <c r="BI5" s="143"/>
      <c r="BJ5" s="143"/>
      <c r="BK5" s="143"/>
      <c r="BL5" s="143"/>
      <c r="BM5" s="144"/>
      <c r="BN5" s="142">
        <f ca="1">BN6</f>
        <v>44725</v>
      </c>
      <c r="BO5" s="143"/>
      <c r="BP5" s="143"/>
      <c r="BQ5" s="143"/>
      <c r="BR5" s="143"/>
      <c r="BS5" s="143"/>
      <c r="BT5" s="144"/>
      <c r="BU5" s="142">
        <f ca="1">BU6</f>
        <v>44732</v>
      </c>
      <c r="BV5" s="143"/>
      <c r="BW5" s="143"/>
      <c r="BX5" s="143"/>
      <c r="BY5" s="143"/>
      <c r="BZ5" s="143"/>
      <c r="CA5" s="144"/>
      <c r="CB5" s="142">
        <f ca="1">CB6</f>
        <v>44739</v>
      </c>
      <c r="CC5" s="143"/>
      <c r="CD5" s="143"/>
      <c r="CE5" s="143"/>
      <c r="CF5" s="143"/>
      <c r="CG5" s="143"/>
      <c r="CH5" s="144"/>
      <c r="CI5" s="142">
        <f ca="1">CI6</f>
        <v>44746</v>
      </c>
      <c r="CJ5" s="143"/>
      <c r="CK5" s="143"/>
      <c r="CL5" s="143"/>
      <c r="CM5" s="143"/>
      <c r="CN5" s="143"/>
      <c r="CO5" s="144"/>
      <c r="CP5" s="142">
        <f ca="1">CP6</f>
        <v>44753</v>
      </c>
      <c r="CQ5" s="143"/>
      <c r="CR5" s="143"/>
      <c r="CS5" s="143"/>
      <c r="CT5" s="143"/>
      <c r="CU5" s="143"/>
      <c r="CV5" s="144"/>
      <c r="CW5" s="142">
        <f ca="1">CW6</f>
        <v>44760</v>
      </c>
      <c r="CX5" s="143"/>
      <c r="CY5" s="143"/>
      <c r="CZ5" s="143"/>
      <c r="DA5" s="143"/>
      <c r="DB5" s="143"/>
      <c r="DC5" s="144"/>
      <c r="DD5" s="142">
        <f ca="1">DD6</f>
        <v>44767</v>
      </c>
      <c r="DE5" s="143"/>
      <c r="DF5" s="143"/>
      <c r="DG5" s="143"/>
      <c r="DH5" s="143"/>
      <c r="DI5" s="143"/>
      <c r="DJ5" s="144"/>
      <c r="DK5" s="142">
        <f ca="1">DK6</f>
        <v>44774</v>
      </c>
      <c r="DL5" s="143"/>
      <c r="DM5" s="143"/>
      <c r="DN5" s="143"/>
      <c r="DO5" s="143"/>
      <c r="DP5" s="143"/>
      <c r="DQ5" s="144"/>
      <c r="DR5" s="142">
        <f ca="1">DR6</f>
        <v>44781</v>
      </c>
      <c r="DS5" s="143"/>
      <c r="DT5" s="143"/>
      <c r="DU5" s="143"/>
      <c r="DV5" s="143"/>
      <c r="DW5" s="143"/>
      <c r="DX5" s="144"/>
      <c r="DY5" s="142">
        <f ca="1">DY6</f>
        <v>44788</v>
      </c>
      <c r="DZ5" s="143"/>
      <c r="EA5" s="143"/>
      <c r="EB5" s="143"/>
      <c r="EC5" s="143"/>
      <c r="ED5" s="143"/>
      <c r="EE5" s="144"/>
      <c r="EF5" s="142">
        <f ca="1">EF6</f>
        <v>44795</v>
      </c>
      <c r="EG5" s="143"/>
      <c r="EH5" s="143"/>
      <c r="EI5" s="143"/>
      <c r="EJ5" s="143"/>
      <c r="EK5" s="143"/>
      <c r="EL5" s="144"/>
      <c r="EM5" s="142">
        <f ca="1">EM6</f>
        <v>44802</v>
      </c>
      <c r="EN5" s="143"/>
      <c r="EO5" s="143"/>
      <c r="EP5" s="143"/>
      <c r="EQ5" s="143"/>
      <c r="ER5" s="143"/>
      <c r="ES5" s="144"/>
      <c r="ET5" s="142">
        <f ca="1">ET6</f>
        <v>44809</v>
      </c>
      <c r="EU5" s="143"/>
      <c r="EV5" s="143"/>
      <c r="EW5" s="143"/>
      <c r="EX5" s="143"/>
      <c r="EY5" s="143"/>
      <c r="EZ5" s="144"/>
      <c r="FA5" s="142">
        <f ca="1">FA6</f>
        <v>44816</v>
      </c>
      <c r="FB5" s="143"/>
      <c r="FC5" s="143"/>
      <c r="FD5" s="143"/>
      <c r="FE5" s="143"/>
      <c r="FF5" s="143"/>
      <c r="FG5" s="144"/>
      <c r="FH5" s="142">
        <f ca="1">FH6</f>
        <v>44823</v>
      </c>
      <c r="FI5" s="143"/>
      <c r="FJ5" s="143"/>
      <c r="FK5" s="143"/>
      <c r="FL5" s="143"/>
      <c r="FM5" s="143"/>
      <c r="FN5" s="144"/>
      <c r="FO5" s="142">
        <f ca="1">FO6</f>
        <v>44830</v>
      </c>
      <c r="FP5" s="143"/>
      <c r="FQ5" s="143"/>
      <c r="FR5" s="143"/>
      <c r="FS5" s="143"/>
      <c r="FT5" s="143"/>
      <c r="FU5" s="144"/>
      <c r="FV5" s="142">
        <f ca="1">FV6</f>
        <v>44837</v>
      </c>
      <c r="FW5" s="143"/>
      <c r="FX5" s="143"/>
      <c r="FY5" s="143"/>
      <c r="FZ5" s="143"/>
      <c r="GA5" s="143"/>
      <c r="GB5" s="144"/>
      <c r="GC5" s="142">
        <f ca="1">GC6</f>
        <v>44844</v>
      </c>
      <c r="GD5" s="143"/>
      <c r="GE5" s="143"/>
      <c r="GF5" s="143"/>
      <c r="GG5" s="143"/>
      <c r="GH5" s="143"/>
      <c r="GI5" s="144"/>
      <c r="GJ5" s="142">
        <f ca="1">GJ6</f>
        <v>44851</v>
      </c>
      <c r="GK5" s="143"/>
      <c r="GL5" s="143"/>
      <c r="GM5" s="143"/>
      <c r="GN5" s="143"/>
      <c r="GO5" s="143"/>
      <c r="GP5" s="144"/>
      <c r="GQ5" s="142">
        <f ca="1">GQ6</f>
        <v>44858</v>
      </c>
      <c r="GR5" s="143"/>
      <c r="GS5" s="143"/>
      <c r="GT5" s="143"/>
      <c r="GU5" s="143"/>
      <c r="GV5" s="143"/>
      <c r="GW5" s="144"/>
      <c r="GX5" s="142">
        <f ca="1">GX6</f>
        <v>44865</v>
      </c>
      <c r="GY5" s="143"/>
      <c r="GZ5" s="143"/>
      <c r="HA5" s="143"/>
      <c r="HB5" s="143"/>
      <c r="HC5" s="143"/>
      <c r="HD5" s="144"/>
      <c r="HE5" s="142">
        <f ca="1">HE6</f>
        <v>44872</v>
      </c>
      <c r="HF5" s="143"/>
      <c r="HG5" s="143"/>
      <c r="HH5" s="143"/>
      <c r="HI5" s="143"/>
      <c r="HJ5" s="143"/>
      <c r="HK5" s="144"/>
      <c r="HL5" s="142">
        <f ca="1">HL6</f>
        <v>44879</v>
      </c>
      <c r="HM5" s="143"/>
      <c r="HN5" s="143"/>
      <c r="HO5" s="143"/>
      <c r="HP5" s="143"/>
      <c r="HQ5" s="143"/>
      <c r="HR5" s="144"/>
      <c r="HS5" s="142">
        <f ca="1">HS6</f>
        <v>44886</v>
      </c>
      <c r="HT5" s="143"/>
      <c r="HU5" s="143"/>
      <c r="HV5" s="143"/>
      <c r="HW5" s="143"/>
      <c r="HX5" s="143"/>
      <c r="HY5" s="144"/>
      <c r="HZ5" s="142">
        <f ca="1">HZ6</f>
        <v>44893</v>
      </c>
      <c r="IA5" s="143"/>
      <c r="IB5" s="143"/>
      <c r="IC5" s="143"/>
      <c r="ID5" s="143"/>
      <c r="IE5" s="143"/>
      <c r="IF5" s="144"/>
      <c r="IG5" s="142">
        <f ca="1">IG6</f>
        <v>44900</v>
      </c>
      <c r="IH5" s="143"/>
      <c r="II5" s="143"/>
      <c r="IJ5" s="143"/>
      <c r="IK5" s="143"/>
      <c r="IL5" s="143"/>
      <c r="IM5" s="144"/>
      <c r="IN5" s="142">
        <f ca="1">IN6</f>
        <v>44907</v>
      </c>
      <c r="IO5" s="143"/>
      <c r="IP5" s="143"/>
      <c r="IQ5" s="143"/>
      <c r="IR5" s="143"/>
      <c r="IS5" s="143"/>
      <c r="IT5" s="144"/>
      <c r="IU5" s="142">
        <f ca="1">IU6</f>
        <v>44914</v>
      </c>
      <c r="IV5" s="143"/>
      <c r="IW5" s="143"/>
      <c r="IX5" s="143"/>
      <c r="IY5" s="143"/>
      <c r="IZ5" s="143"/>
      <c r="JA5" s="144"/>
      <c r="JB5" s="142">
        <f ca="1">JB6</f>
        <v>44921</v>
      </c>
      <c r="JC5" s="143"/>
      <c r="JD5" s="143"/>
      <c r="JE5" s="143"/>
      <c r="JF5" s="143"/>
      <c r="JG5" s="143"/>
      <c r="JH5" s="144"/>
      <c r="JI5" s="142">
        <f ca="1">JI6</f>
        <v>44928</v>
      </c>
      <c r="JJ5" s="143"/>
      <c r="JK5" s="143"/>
      <c r="JL5" s="143"/>
      <c r="JM5" s="143"/>
      <c r="JN5" s="143"/>
      <c r="JO5" s="144"/>
      <c r="JP5" s="142">
        <f ca="1">JP6</f>
        <v>44935</v>
      </c>
      <c r="JQ5" s="143"/>
      <c r="JR5" s="143"/>
      <c r="JS5" s="143"/>
      <c r="JT5" s="143"/>
      <c r="JU5" s="143"/>
      <c r="JV5" s="144"/>
      <c r="JW5" s="142">
        <f ca="1">JW6</f>
        <v>44942</v>
      </c>
      <c r="JX5" s="143"/>
      <c r="JY5" s="143"/>
      <c r="JZ5" s="143"/>
      <c r="KA5" s="143"/>
      <c r="KB5" s="143"/>
      <c r="KC5" s="144"/>
      <c r="KD5" s="142">
        <f ca="1">KD6</f>
        <v>44949</v>
      </c>
      <c r="KE5" s="143"/>
      <c r="KF5" s="143"/>
      <c r="KG5" s="143"/>
      <c r="KH5" s="143"/>
      <c r="KI5" s="143"/>
      <c r="KJ5" s="144"/>
    </row>
    <row r="6" spans="1:296" ht="15" customHeight="1" x14ac:dyDescent="0.25">
      <c r="A6" s="10" t="s">
        <v>137</v>
      </c>
      <c r="B6" s="16"/>
      <c r="C6" s="103"/>
      <c r="D6" s="103"/>
      <c r="E6" s="103"/>
      <c r="F6" s="103"/>
      <c r="G6" s="103"/>
      <c r="H6" s="103"/>
      <c r="I6" s="101"/>
      <c r="J6" s="104">
        <f ca="1">Project_Start-WEEKDAY(Project_Start,1)+2+7*(Display_Week-1)</f>
        <v>44669</v>
      </c>
      <c r="K6" s="105">
        <f ca="1">J6+1</f>
        <v>44670</v>
      </c>
      <c r="L6" s="105">
        <f t="shared" ref="L6:AY6" ca="1" si="0">K6+1</f>
        <v>44671</v>
      </c>
      <c r="M6" s="105">
        <f t="shared" ca="1" si="0"/>
        <v>44672</v>
      </c>
      <c r="N6" s="105">
        <f t="shared" ca="1" si="0"/>
        <v>44673</v>
      </c>
      <c r="O6" s="105">
        <f t="shared" ca="1" si="0"/>
        <v>44674</v>
      </c>
      <c r="P6" s="106">
        <f t="shared" ca="1" si="0"/>
        <v>44675</v>
      </c>
      <c r="Q6" s="104">
        <f ca="1">P6+1</f>
        <v>44676</v>
      </c>
      <c r="R6" s="105">
        <f ca="1">Q6+1</f>
        <v>44677</v>
      </c>
      <c r="S6" s="105">
        <f t="shared" ca="1" si="0"/>
        <v>44678</v>
      </c>
      <c r="T6" s="105">
        <f t="shared" ca="1" si="0"/>
        <v>44679</v>
      </c>
      <c r="U6" s="105">
        <f t="shared" ca="1" si="0"/>
        <v>44680</v>
      </c>
      <c r="V6" s="105">
        <f t="shared" ca="1" si="0"/>
        <v>44681</v>
      </c>
      <c r="W6" s="106">
        <f t="shared" ca="1" si="0"/>
        <v>44682</v>
      </c>
      <c r="X6" s="104">
        <f ca="1">W6+1</f>
        <v>44683</v>
      </c>
      <c r="Y6" s="105">
        <f ca="1">X6+1</f>
        <v>44684</v>
      </c>
      <c r="Z6" s="105">
        <f t="shared" ca="1" si="0"/>
        <v>44685</v>
      </c>
      <c r="AA6" s="105">
        <f t="shared" ca="1" si="0"/>
        <v>44686</v>
      </c>
      <c r="AB6" s="105">
        <f t="shared" ca="1" si="0"/>
        <v>44687</v>
      </c>
      <c r="AC6" s="105">
        <f t="shared" ca="1" si="0"/>
        <v>44688</v>
      </c>
      <c r="AD6" s="106">
        <f t="shared" ca="1" si="0"/>
        <v>44689</v>
      </c>
      <c r="AE6" s="104">
        <f ca="1">AD6+1</f>
        <v>44690</v>
      </c>
      <c r="AF6" s="105">
        <f ca="1">AE6+1</f>
        <v>44691</v>
      </c>
      <c r="AG6" s="105">
        <f t="shared" ca="1" si="0"/>
        <v>44692</v>
      </c>
      <c r="AH6" s="105">
        <f t="shared" ca="1" si="0"/>
        <v>44693</v>
      </c>
      <c r="AI6" s="105">
        <f t="shared" ca="1" si="0"/>
        <v>44694</v>
      </c>
      <c r="AJ6" s="105">
        <f t="shared" ca="1" si="0"/>
        <v>44695</v>
      </c>
      <c r="AK6" s="106">
        <f t="shared" ca="1" si="0"/>
        <v>44696</v>
      </c>
      <c r="AL6" s="104">
        <f ca="1">AK6+1</f>
        <v>44697</v>
      </c>
      <c r="AM6" s="105">
        <f ca="1">AL6+1</f>
        <v>44698</v>
      </c>
      <c r="AN6" s="105">
        <f t="shared" ca="1" si="0"/>
        <v>44699</v>
      </c>
      <c r="AO6" s="105">
        <f t="shared" ca="1" si="0"/>
        <v>44700</v>
      </c>
      <c r="AP6" s="105">
        <f t="shared" ca="1" si="0"/>
        <v>44701</v>
      </c>
      <c r="AQ6" s="105">
        <f t="shared" ca="1" si="0"/>
        <v>44702</v>
      </c>
      <c r="AR6" s="106">
        <f t="shared" ca="1" si="0"/>
        <v>44703</v>
      </c>
      <c r="AS6" s="104">
        <f ca="1">AR6+1</f>
        <v>44704</v>
      </c>
      <c r="AT6" s="105">
        <f ca="1">AS6+1</f>
        <v>44705</v>
      </c>
      <c r="AU6" s="105">
        <f t="shared" ca="1" si="0"/>
        <v>44706</v>
      </c>
      <c r="AV6" s="105">
        <f t="shared" ca="1" si="0"/>
        <v>44707</v>
      </c>
      <c r="AW6" s="105">
        <f t="shared" ca="1" si="0"/>
        <v>44708</v>
      </c>
      <c r="AX6" s="105">
        <f t="shared" ca="1" si="0"/>
        <v>44709</v>
      </c>
      <c r="AY6" s="106">
        <f t="shared" ca="1" si="0"/>
        <v>44710</v>
      </c>
      <c r="AZ6" s="104">
        <f ca="1">AY6+1</f>
        <v>44711</v>
      </c>
      <c r="BA6" s="105">
        <f ca="1">AZ6+1</f>
        <v>44712</v>
      </c>
      <c r="BB6" s="105">
        <f t="shared" ref="BB6:BF6" ca="1" si="1">BA6+1</f>
        <v>44713</v>
      </c>
      <c r="BC6" s="105">
        <f t="shared" ca="1" si="1"/>
        <v>44714</v>
      </c>
      <c r="BD6" s="105">
        <f t="shared" ca="1" si="1"/>
        <v>44715</v>
      </c>
      <c r="BE6" s="105">
        <f t="shared" ca="1" si="1"/>
        <v>44716</v>
      </c>
      <c r="BF6" s="106">
        <f t="shared" ca="1" si="1"/>
        <v>44717</v>
      </c>
      <c r="BG6" s="104">
        <f ca="1">BF6+1</f>
        <v>44718</v>
      </c>
      <c r="BH6" s="105">
        <f ca="1">BG6+1</f>
        <v>44719</v>
      </c>
      <c r="BI6" s="105">
        <f t="shared" ref="BI6:BM6" ca="1" si="2">BH6+1</f>
        <v>44720</v>
      </c>
      <c r="BJ6" s="105">
        <f t="shared" ca="1" si="2"/>
        <v>44721</v>
      </c>
      <c r="BK6" s="105">
        <f t="shared" ca="1" si="2"/>
        <v>44722</v>
      </c>
      <c r="BL6" s="105">
        <f t="shared" ca="1" si="2"/>
        <v>44723</v>
      </c>
      <c r="BM6" s="106">
        <f t="shared" ca="1" si="2"/>
        <v>44724</v>
      </c>
      <c r="BN6" s="104">
        <f ca="1">BM6+1</f>
        <v>44725</v>
      </c>
      <c r="BO6" s="105">
        <f ca="1">BN6+1</f>
        <v>44726</v>
      </c>
      <c r="BP6" s="105">
        <f t="shared" ref="BP6" ca="1" si="3">BO6+1</f>
        <v>44727</v>
      </c>
      <c r="BQ6" s="105">
        <f t="shared" ref="BQ6" ca="1" si="4">BP6+1</f>
        <v>44728</v>
      </c>
      <c r="BR6" s="105">
        <f t="shared" ref="BR6" ca="1" si="5">BQ6+1</f>
        <v>44729</v>
      </c>
      <c r="BS6" s="105">
        <f t="shared" ref="BS6" ca="1" si="6">BR6+1</f>
        <v>44730</v>
      </c>
      <c r="BT6" s="106">
        <f t="shared" ref="BT6" ca="1" si="7">BS6+1</f>
        <v>44731</v>
      </c>
      <c r="BU6" s="104">
        <f ca="1">BT6+1</f>
        <v>44732</v>
      </c>
      <c r="BV6" s="105">
        <f ca="1">BU6+1</f>
        <v>44733</v>
      </c>
      <c r="BW6" s="105">
        <f t="shared" ref="BW6" ca="1" si="8">BV6+1</f>
        <v>44734</v>
      </c>
      <c r="BX6" s="105">
        <f t="shared" ref="BX6" ca="1" si="9">BW6+1</f>
        <v>44735</v>
      </c>
      <c r="BY6" s="105">
        <f t="shared" ref="BY6" ca="1" si="10">BX6+1</f>
        <v>44736</v>
      </c>
      <c r="BZ6" s="105">
        <f t="shared" ref="BZ6" ca="1" si="11">BY6+1</f>
        <v>44737</v>
      </c>
      <c r="CA6" s="106">
        <f t="shared" ref="CA6" ca="1" si="12">BZ6+1</f>
        <v>44738</v>
      </c>
      <c r="CB6" s="104">
        <f ca="1">CA6+1</f>
        <v>44739</v>
      </c>
      <c r="CC6" s="105">
        <f ca="1">CB6+1</f>
        <v>44740</v>
      </c>
      <c r="CD6" s="105">
        <f t="shared" ref="CD6" ca="1" si="13">CC6+1</f>
        <v>44741</v>
      </c>
      <c r="CE6" s="105">
        <f t="shared" ref="CE6" ca="1" si="14">CD6+1</f>
        <v>44742</v>
      </c>
      <c r="CF6" s="105">
        <f t="shared" ref="CF6" ca="1" si="15">CE6+1</f>
        <v>44743</v>
      </c>
      <c r="CG6" s="105">
        <f t="shared" ref="CG6" ca="1" si="16">CF6+1</f>
        <v>44744</v>
      </c>
      <c r="CH6" s="106">
        <f t="shared" ref="CH6" ca="1" si="17">CG6+1</f>
        <v>44745</v>
      </c>
      <c r="CI6" s="104">
        <f ca="1">CH6+1</f>
        <v>44746</v>
      </c>
      <c r="CJ6" s="105">
        <f ca="1">CI6+1</f>
        <v>44747</v>
      </c>
      <c r="CK6" s="105">
        <f t="shared" ref="CK6" ca="1" si="18">CJ6+1</f>
        <v>44748</v>
      </c>
      <c r="CL6" s="105">
        <f t="shared" ref="CL6" ca="1" si="19">CK6+1</f>
        <v>44749</v>
      </c>
      <c r="CM6" s="105">
        <f t="shared" ref="CM6" ca="1" si="20">CL6+1</f>
        <v>44750</v>
      </c>
      <c r="CN6" s="105">
        <f t="shared" ref="CN6" ca="1" si="21">CM6+1</f>
        <v>44751</v>
      </c>
      <c r="CO6" s="106">
        <f t="shared" ref="CO6" ca="1" si="22">CN6+1</f>
        <v>44752</v>
      </c>
      <c r="CP6" s="104">
        <f ca="1">CO6+1</f>
        <v>44753</v>
      </c>
      <c r="CQ6" s="105">
        <f ca="1">CP6+1</f>
        <v>44754</v>
      </c>
      <c r="CR6" s="105">
        <f t="shared" ref="CR6" ca="1" si="23">CQ6+1</f>
        <v>44755</v>
      </c>
      <c r="CS6" s="105">
        <f t="shared" ref="CS6" ca="1" si="24">CR6+1</f>
        <v>44756</v>
      </c>
      <c r="CT6" s="105">
        <f t="shared" ref="CT6" ca="1" si="25">CS6+1</f>
        <v>44757</v>
      </c>
      <c r="CU6" s="105">
        <f t="shared" ref="CU6" ca="1" si="26">CT6+1</f>
        <v>44758</v>
      </c>
      <c r="CV6" s="106">
        <f t="shared" ref="CV6" ca="1" si="27">CU6+1</f>
        <v>44759</v>
      </c>
      <c r="CW6" s="104">
        <f ca="1">CV6+1</f>
        <v>44760</v>
      </c>
      <c r="CX6" s="105">
        <f ca="1">CW6+1</f>
        <v>44761</v>
      </c>
      <c r="CY6" s="105">
        <f t="shared" ref="CY6" ca="1" si="28">CX6+1</f>
        <v>44762</v>
      </c>
      <c r="CZ6" s="105">
        <f t="shared" ref="CZ6" ca="1" si="29">CY6+1</f>
        <v>44763</v>
      </c>
      <c r="DA6" s="105">
        <f t="shared" ref="DA6" ca="1" si="30">CZ6+1</f>
        <v>44764</v>
      </c>
      <c r="DB6" s="105">
        <f t="shared" ref="DB6" ca="1" si="31">DA6+1</f>
        <v>44765</v>
      </c>
      <c r="DC6" s="106">
        <f t="shared" ref="DC6" ca="1" si="32">DB6+1</f>
        <v>44766</v>
      </c>
      <c r="DD6" s="104">
        <f ca="1">DC6+1</f>
        <v>44767</v>
      </c>
      <c r="DE6" s="105">
        <f ca="1">DD6+1</f>
        <v>44768</v>
      </c>
      <c r="DF6" s="105">
        <f t="shared" ref="DF6" ca="1" si="33">DE6+1</f>
        <v>44769</v>
      </c>
      <c r="DG6" s="105">
        <f t="shared" ref="DG6" ca="1" si="34">DF6+1</f>
        <v>44770</v>
      </c>
      <c r="DH6" s="105">
        <f t="shared" ref="DH6" ca="1" si="35">DG6+1</f>
        <v>44771</v>
      </c>
      <c r="DI6" s="105">
        <f t="shared" ref="DI6" ca="1" si="36">DH6+1</f>
        <v>44772</v>
      </c>
      <c r="DJ6" s="106">
        <f t="shared" ref="DJ6" ca="1" si="37">DI6+1</f>
        <v>44773</v>
      </c>
      <c r="DK6" s="104">
        <f ca="1">DJ6+1</f>
        <v>44774</v>
      </c>
      <c r="DL6" s="105">
        <f ca="1">DK6+1</f>
        <v>44775</v>
      </c>
      <c r="DM6" s="105">
        <f t="shared" ref="DM6" ca="1" si="38">DL6+1</f>
        <v>44776</v>
      </c>
      <c r="DN6" s="105">
        <f t="shared" ref="DN6" ca="1" si="39">DM6+1</f>
        <v>44777</v>
      </c>
      <c r="DO6" s="105">
        <f t="shared" ref="DO6" ca="1" si="40">DN6+1</f>
        <v>44778</v>
      </c>
      <c r="DP6" s="105">
        <f t="shared" ref="DP6" ca="1" si="41">DO6+1</f>
        <v>44779</v>
      </c>
      <c r="DQ6" s="106">
        <f t="shared" ref="DQ6" ca="1" si="42">DP6+1</f>
        <v>44780</v>
      </c>
      <c r="DR6" s="104">
        <f ca="1">DQ6+1</f>
        <v>44781</v>
      </c>
      <c r="DS6" s="105">
        <f ca="1">DR6+1</f>
        <v>44782</v>
      </c>
      <c r="DT6" s="105">
        <f t="shared" ref="DT6" ca="1" si="43">DS6+1</f>
        <v>44783</v>
      </c>
      <c r="DU6" s="105">
        <f t="shared" ref="DU6" ca="1" si="44">DT6+1</f>
        <v>44784</v>
      </c>
      <c r="DV6" s="105">
        <f t="shared" ref="DV6" ca="1" si="45">DU6+1</f>
        <v>44785</v>
      </c>
      <c r="DW6" s="105">
        <f t="shared" ref="DW6" ca="1" si="46">DV6+1</f>
        <v>44786</v>
      </c>
      <c r="DX6" s="106">
        <f t="shared" ref="DX6" ca="1" si="47">DW6+1</f>
        <v>44787</v>
      </c>
      <c r="DY6" s="104">
        <f ca="1">DX6+1</f>
        <v>44788</v>
      </c>
      <c r="DZ6" s="105">
        <f ca="1">DY6+1</f>
        <v>44789</v>
      </c>
      <c r="EA6" s="105">
        <f t="shared" ref="EA6" ca="1" si="48">DZ6+1</f>
        <v>44790</v>
      </c>
      <c r="EB6" s="105">
        <f t="shared" ref="EB6" ca="1" si="49">EA6+1</f>
        <v>44791</v>
      </c>
      <c r="EC6" s="105">
        <f t="shared" ref="EC6" ca="1" si="50">EB6+1</f>
        <v>44792</v>
      </c>
      <c r="ED6" s="105">
        <f t="shared" ref="ED6" ca="1" si="51">EC6+1</f>
        <v>44793</v>
      </c>
      <c r="EE6" s="106">
        <f t="shared" ref="EE6" ca="1" si="52">ED6+1</f>
        <v>44794</v>
      </c>
      <c r="EF6" s="104">
        <f ca="1">EE6+1</f>
        <v>44795</v>
      </c>
      <c r="EG6" s="105">
        <f ca="1">EF6+1</f>
        <v>44796</v>
      </c>
      <c r="EH6" s="105">
        <f t="shared" ref="EH6" ca="1" si="53">EG6+1</f>
        <v>44797</v>
      </c>
      <c r="EI6" s="105">
        <f t="shared" ref="EI6" ca="1" si="54">EH6+1</f>
        <v>44798</v>
      </c>
      <c r="EJ6" s="105">
        <f t="shared" ref="EJ6" ca="1" si="55">EI6+1</f>
        <v>44799</v>
      </c>
      <c r="EK6" s="105">
        <f t="shared" ref="EK6" ca="1" si="56">EJ6+1</f>
        <v>44800</v>
      </c>
      <c r="EL6" s="106">
        <f t="shared" ref="EL6" ca="1" si="57">EK6+1</f>
        <v>44801</v>
      </c>
      <c r="EM6" s="104">
        <f ca="1">EL6+1</f>
        <v>44802</v>
      </c>
      <c r="EN6" s="105">
        <f ca="1">EM6+1</f>
        <v>44803</v>
      </c>
      <c r="EO6" s="105">
        <f t="shared" ref="EO6" ca="1" si="58">EN6+1</f>
        <v>44804</v>
      </c>
      <c r="EP6" s="105">
        <f t="shared" ref="EP6" ca="1" si="59">EO6+1</f>
        <v>44805</v>
      </c>
      <c r="EQ6" s="105">
        <f t="shared" ref="EQ6" ca="1" si="60">EP6+1</f>
        <v>44806</v>
      </c>
      <c r="ER6" s="105">
        <f t="shared" ref="ER6" ca="1" si="61">EQ6+1</f>
        <v>44807</v>
      </c>
      <c r="ES6" s="106">
        <f t="shared" ref="ES6" ca="1" si="62">ER6+1</f>
        <v>44808</v>
      </c>
      <c r="ET6" s="104">
        <f ca="1">ES6+1</f>
        <v>44809</v>
      </c>
      <c r="EU6" s="105">
        <f ca="1">ET6+1</f>
        <v>44810</v>
      </c>
      <c r="EV6" s="105">
        <f t="shared" ref="EV6" ca="1" si="63">EU6+1</f>
        <v>44811</v>
      </c>
      <c r="EW6" s="105">
        <f t="shared" ref="EW6" ca="1" si="64">EV6+1</f>
        <v>44812</v>
      </c>
      <c r="EX6" s="105">
        <f t="shared" ref="EX6" ca="1" si="65">EW6+1</f>
        <v>44813</v>
      </c>
      <c r="EY6" s="105">
        <f t="shared" ref="EY6" ca="1" si="66">EX6+1</f>
        <v>44814</v>
      </c>
      <c r="EZ6" s="106">
        <f t="shared" ref="EZ6" ca="1" si="67">EY6+1</f>
        <v>44815</v>
      </c>
      <c r="FA6" s="104">
        <f ca="1">EZ6+1</f>
        <v>44816</v>
      </c>
      <c r="FB6" s="105">
        <f ca="1">FA6+1</f>
        <v>44817</v>
      </c>
      <c r="FC6" s="105">
        <f t="shared" ref="FC6" ca="1" si="68">FB6+1</f>
        <v>44818</v>
      </c>
      <c r="FD6" s="105">
        <f t="shared" ref="FD6" ca="1" si="69">FC6+1</f>
        <v>44819</v>
      </c>
      <c r="FE6" s="105">
        <f t="shared" ref="FE6" ca="1" si="70">FD6+1</f>
        <v>44820</v>
      </c>
      <c r="FF6" s="105">
        <f t="shared" ref="FF6" ca="1" si="71">FE6+1</f>
        <v>44821</v>
      </c>
      <c r="FG6" s="106">
        <f t="shared" ref="FG6" ca="1" si="72">FF6+1</f>
        <v>44822</v>
      </c>
      <c r="FH6" s="104">
        <f ca="1">FG6+1</f>
        <v>44823</v>
      </c>
      <c r="FI6" s="105">
        <f ca="1">FH6+1</f>
        <v>44824</v>
      </c>
      <c r="FJ6" s="105">
        <f t="shared" ref="FJ6" ca="1" si="73">FI6+1</f>
        <v>44825</v>
      </c>
      <c r="FK6" s="105">
        <f t="shared" ref="FK6" ca="1" si="74">FJ6+1</f>
        <v>44826</v>
      </c>
      <c r="FL6" s="105">
        <f t="shared" ref="FL6" ca="1" si="75">FK6+1</f>
        <v>44827</v>
      </c>
      <c r="FM6" s="105">
        <f t="shared" ref="FM6" ca="1" si="76">FL6+1</f>
        <v>44828</v>
      </c>
      <c r="FN6" s="106">
        <f t="shared" ref="FN6" ca="1" si="77">FM6+1</f>
        <v>44829</v>
      </c>
      <c r="FO6" s="104">
        <f ca="1">FN6+1</f>
        <v>44830</v>
      </c>
      <c r="FP6" s="105">
        <f ca="1">FO6+1</f>
        <v>44831</v>
      </c>
      <c r="FQ6" s="105">
        <f t="shared" ref="FQ6" ca="1" si="78">FP6+1</f>
        <v>44832</v>
      </c>
      <c r="FR6" s="105">
        <f t="shared" ref="FR6" ca="1" si="79">FQ6+1</f>
        <v>44833</v>
      </c>
      <c r="FS6" s="105">
        <f t="shared" ref="FS6" ca="1" si="80">FR6+1</f>
        <v>44834</v>
      </c>
      <c r="FT6" s="105">
        <f t="shared" ref="FT6" ca="1" si="81">FS6+1</f>
        <v>44835</v>
      </c>
      <c r="FU6" s="106">
        <f t="shared" ref="FU6" ca="1" si="82">FT6+1</f>
        <v>44836</v>
      </c>
      <c r="FV6" s="104">
        <f ca="1">FU6+1</f>
        <v>44837</v>
      </c>
      <c r="FW6" s="105">
        <f ca="1">FV6+1</f>
        <v>44838</v>
      </c>
      <c r="FX6" s="105">
        <f t="shared" ref="FX6" ca="1" si="83">FW6+1</f>
        <v>44839</v>
      </c>
      <c r="FY6" s="105">
        <f t="shared" ref="FY6" ca="1" si="84">FX6+1</f>
        <v>44840</v>
      </c>
      <c r="FZ6" s="105">
        <f t="shared" ref="FZ6" ca="1" si="85">FY6+1</f>
        <v>44841</v>
      </c>
      <c r="GA6" s="105">
        <f t="shared" ref="GA6" ca="1" si="86">FZ6+1</f>
        <v>44842</v>
      </c>
      <c r="GB6" s="106">
        <f t="shared" ref="GB6" ca="1" si="87">GA6+1</f>
        <v>44843</v>
      </c>
      <c r="GC6" s="104">
        <f ca="1">GB6+1</f>
        <v>44844</v>
      </c>
      <c r="GD6" s="105">
        <f ca="1">GC6+1</f>
        <v>44845</v>
      </c>
      <c r="GE6" s="105">
        <f t="shared" ref="GE6" ca="1" si="88">GD6+1</f>
        <v>44846</v>
      </c>
      <c r="GF6" s="105">
        <f t="shared" ref="GF6" ca="1" si="89">GE6+1</f>
        <v>44847</v>
      </c>
      <c r="GG6" s="105">
        <f t="shared" ref="GG6" ca="1" si="90">GF6+1</f>
        <v>44848</v>
      </c>
      <c r="GH6" s="105">
        <f t="shared" ref="GH6" ca="1" si="91">GG6+1</f>
        <v>44849</v>
      </c>
      <c r="GI6" s="106">
        <f t="shared" ref="GI6" ca="1" si="92">GH6+1</f>
        <v>44850</v>
      </c>
      <c r="GJ6" s="104">
        <f ca="1">GI6+1</f>
        <v>44851</v>
      </c>
      <c r="GK6" s="105">
        <f ca="1">GJ6+1</f>
        <v>44852</v>
      </c>
      <c r="GL6" s="105">
        <f t="shared" ref="GL6" ca="1" si="93">GK6+1</f>
        <v>44853</v>
      </c>
      <c r="GM6" s="105">
        <f t="shared" ref="GM6" ca="1" si="94">GL6+1</f>
        <v>44854</v>
      </c>
      <c r="GN6" s="105">
        <f t="shared" ref="GN6" ca="1" si="95">GM6+1</f>
        <v>44855</v>
      </c>
      <c r="GO6" s="105">
        <f t="shared" ref="GO6" ca="1" si="96">GN6+1</f>
        <v>44856</v>
      </c>
      <c r="GP6" s="106">
        <f t="shared" ref="GP6" ca="1" si="97">GO6+1</f>
        <v>44857</v>
      </c>
      <c r="GQ6" s="104">
        <f ca="1">GP6+1</f>
        <v>44858</v>
      </c>
      <c r="GR6" s="105">
        <f ca="1">GQ6+1</f>
        <v>44859</v>
      </c>
      <c r="GS6" s="105">
        <f t="shared" ref="GS6" ca="1" si="98">GR6+1</f>
        <v>44860</v>
      </c>
      <c r="GT6" s="105">
        <f t="shared" ref="GT6" ca="1" si="99">GS6+1</f>
        <v>44861</v>
      </c>
      <c r="GU6" s="105">
        <f t="shared" ref="GU6" ca="1" si="100">GT6+1</f>
        <v>44862</v>
      </c>
      <c r="GV6" s="105">
        <f t="shared" ref="GV6" ca="1" si="101">GU6+1</f>
        <v>44863</v>
      </c>
      <c r="GW6" s="106">
        <f t="shared" ref="GW6" ca="1" si="102">GV6+1</f>
        <v>44864</v>
      </c>
      <c r="GX6" s="104">
        <f ca="1">GW6+1</f>
        <v>44865</v>
      </c>
      <c r="GY6" s="105">
        <f ca="1">GX6+1</f>
        <v>44866</v>
      </c>
      <c r="GZ6" s="105">
        <f t="shared" ref="GZ6" ca="1" si="103">GY6+1</f>
        <v>44867</v>
      </c>
      <c r="HA6" s="105">
        <f t="shared" ref="HA6" ca="1" si="104">GZ6+1</f>
        <v>44868</v>
      </c>
      <c r="HB6" s="105">
        <f t="shared" ref="HB6" ca="1" si="105">HA6+1</f>
        <v>44869</v>
      </c>
      <c r="HC6" s="105">
        <f t="shared" ref="HC6" ca="1" si="106">HB6+1</f>
        <v>44870</v>
      </c>
      <c r="HD6" s="106">
        <f t="shared" ref="HD6" ca="1" si="107">HC6+1</f>
        <v>44871</v>
      </c>
      <c r="HE6" s="104">
        <f ca="1">HD6+1</f>
        <v>44872</v>
      </c>
      <c r="HF6" s="105">
        <f ca="1">HE6+1</f>
        <v>44873</v>
      </c>
      <c r="HG6" s="105">
        <f t="shared" ref="HG6" ca="1" si="108">HF6+1</f>
        <v>44874</v>
      </c>
      <c r="HH6" s="105">
        <f t="shared" ref="HH6" ca="1" si="109">HG6+1</f>
        <v>44875</v>
      </c>
      <c r="HI6" s="105">
        <f t="shared" ref="HI6" ca="1" si="110">HH6+1</f>
        <v>44876</v>
      </c>
      <c r="HJ6" s="105">
        <f t="shared" ref="HJ6" ca="1" si="111">HI6+1</f>
        <v>44877</v>
      </c>
      <c r="HK6" s="106">
        <f t="shared" ref="HK6" ca="1" si="112">HJ6+1</f>
        <v>44878</v>
      </c>
      <c r="HL6" s="104">
        <f ca="1">HK6+1</f>
        <v>44879</v>
      </c>
      <c r="HM6" s="105">
        <f ca="1">HL6+1</f>
        <v>44880</v>
      </c>
      <c r="HN6" s="105">
        <f t="shared" ref="HN6" ca="1" si="113">HM6+1</f>
        <v>44881</v>
      </c>
      <c r="HO6" s="105">
        <f t="shared" ref="HO6" ca="1" si="114">HN6+1</f>
        <v>44882</v>
      </c>
      <c r="HP6" s="105">
        <f t="shared" ref="HP6" ca="1" si="115">HO6+1</f>
        <v>44883</v>
      </c>
      <c r="HQ6" s="105">
        <f t="shared" ref="HQ6" ca="1" si="116">HP6+1</f>
        <v>44884</v>
      </c>
      <c r="HR6" s="106">
        <f t="shared" ref="HR6" ca="1" si="117">HQ6+1</f>
        <v>44885</v>
      </c>
      <c r="HS6" s="104">
        <f ca="1">HR6+1</f>
        <v>44886</v>
      </c>
      <c r="HT6" s="105">
        <f ca="1">HS6+1</f>
        <v>44887</v>
      </c>
      <c r="HU6" s="105">
        <f t="shared" ref="HU6" ca="1" si="118">HT6+1</f>
        <v>44888</v>
      </c>
      <c r="HV6" s="105">
        <f t="shared" ref="HV6" ca="1" si="119">HU6+1</f>
        <v>44889</v>
      </c>
      <c r="HW6" s="105">
        <f t="shared" ref="HW6" ca="1" si="120">HV6+1</f>
        <v>44890</v>
      </c>
      <c r="HX6" s="105">
        <f t="shared" ref="HX6" ca="1" si="121">HW6+1</f>
        <v>44891</v>
      </c>
      <c r="HY6" s="106">
        <f t="shared" ref="HY6" ca="1" si="122">HX6+1</f>
        <v>44892</v>
      </c>
      <c r="HZ6" s="104">
        <f ca="1">HY6+1</f>
        <v>44893</v>
      </c>
      <c r="IA6" s="105">
        <f ca="1">HZ6+1</f>
        <v>44894</v>
      </c>
      <c r="IB6" s="105">
        <f t="shared" ref="IB6" ca="1" si="123">IA6+1</f>
        <v>44895</v>
      </c>
      <c r="IC6" s="105">
        <f t="shared" ref="IC6" ca="1" si="124">IB6+1</f>
        <v>44896</v>
      </c>
      <c r="ID6" s="105">
        <f t="shared" ref="ID6" ca="1" si="125">IC6+1</f>
        <v>44897</v>
      </c>
      <c r="IE6" s="105">
        <f t="shared" ref="IE6" ca="1" si="126">ID6+1</f>
        <v>44898</v>
      </c>
      <c r="IF6" s="106">
        <f t="shared" ref="IF6" ca="1" si="127">IE6+1</f>
        <v>44899</v>
      </c>
      <c r="IG6" s="104">
        <f ca="1">IF6+1</f>
        <v>44900</v>
      </c>
      <c r="IH6" s="105">
        <f ca="1">IG6+1</f>
        <v>44901</v>
      </c>
      <c r="II6" s="105">
        <f t="shared" ref="II6" ca="1" si="128">IH6+1</f>
        <v>44902</v>
      </c>
      <c r="IJ6" s="105">
        <f t="shared" ref="IJ6" ca="1" si="129">II6+1</f>
        <v>44903</v>
      </c>
      <c r="IK6" s="105">
        <f t="shared" ref="IK6" ca="1" si="130">IJ6+1</f>
        <v>44904</v>
      </c>
      <c r="IL6" s="105">
        <f t="shared" ref="IL6" ca="1" si="131">IK6+1</f>
        <v>44905</v>
      </c>
      <c r="IM6" s="106">
        <f t="shared" ref="IM6" ca="1" si="132">IL6+1</f>
        <v>44906</v>
      </c>
      <c r="IN6" s="104">
        <f ca="1">IM6+1</f>
        <v>44907</v>
      </c>
      <c r="IO6" s="105">
        <f ca="1">IN6+1</f>
        <v>44908</v>
      </c>
      <c r="IP6" s="105">
        <f t="shared" ref="IP6" ca="1" si="133">IO6+1</f>
        <v>44909</v>
      </c>
      <c r="IQ6" s="105">
        <f t="shared" ref="IQ6" ca="1" si="134">IP6+1</f>
        <v>44910</v>
      </c>
      <c r="IR6" s="105">
        <f t="shared" ref="IR6" ca="1" si="135">IQ6+1</f>
        <v>44911</v>
      </c>
      <c r="IS6" s="105">
        <f t="shared" ref="IS6" ca="1" si="136">IR6+1</f>
        <v>44912</v>
      </c>
      <c r="IT6" s="106">
        <f t="shared" ref="IT6" ca="1" si="137">IS6+1</f>
        <v>44913</v>
      </c>
      <c r="IU6" s="104">
        <f ca="1">IT6+1</f>
        <v>44914</v>
      </c>
      <c r="IV6" s="105">
        <f ca="1">IU6+1</f>
        <v>44915</v>
      </c>
      <c r="IW6" s="105">
        <f t="shared" ref="IW6" ca="1" si="138">IV6+1</f>
        <v>44916</v>
      </c>
      <c r="IX6" s="105">
        <f t="shared" ref="IX6" ca="1" si="139">IW6+1</f>
        <v>44917</v>
      </c>
      <c r="IY6" s="105">
        <f t="shared" ref="IY6" ca="1" si="140">IX6+1</f>
        <v>44918</v>
      </c>
      <c r="IZ6" s="105">
        <f t="shared" ref="IZ6" ca="1" si="141">IY6+1</f>
        <v>44919</v>
      </c>
      <c r="JA6" s="106">
        <f t="shared" ref="JA6" ca="1" si="142">IZ6+1</f>
        <v>44920</v>
      </c>
      <c r="JB6" s="104">
        <f ca="1">JA6+1</f>
        <v>44921</v>
      </c>
      <c r="JC6" s="105">
        <f ca="1">JB6+1</f>
        <v>44922</v>
      </c>
      <c r="JD6" s="105">
        <f t="shared" ref="JD6" ca="1" si="143">JC6+1</f>
        <v>44923</v>
      </c>
      <c r="JE6" s="105">
        <f t="shared" ref="JE6" ca="1" si="144">JD6+1</f>
        <v>44924</v>
      </c>
      <c r="JF6" s="105">
        <f t="shared" ref="JF6" ca="1" si="145">JE6+1</f>
        <v>44925</v>
      </c>
      <c r="JG6" s="105">
        <f t="shared" ref="JG6" ca="1" si="146">JF6+1</f>
        <v>44926</v>
      </c>
      <c r="JH6" s="106">
        <f t="shared" ref="JH6" ca="1" si="147">JG6+1</f>
        <v>44927</v>
      </c>
      <c r="JI6" s="104">
        <f ca="1">JH6+1</f>
        <v>44928</v>
      </c>
      <c r="JJ6" s="105">
        <f ca="1">JI6+1</f>
        <v>44929</v>
      </c>
      <c r="JK6" s="105">
        <f t="shared" ref="JK6" ca="1" si="148">JJ6+1</f>
        <v>44930</v>
      </c>
      <c r="JL6" s="105">
        <f t="shared" ref="JL6" ca="1" si="149">JK6+1</f>
        <v>44931</v>
      </c>
      <c r="JM6" s="105">
        <f t="shared" ref="JM6" ca="1" si="150">JL6+1</f>
        <v>44932</v>
      </c>
      <c r="JN6" s="105">
        <f t="shared" ref="JN6" ca="1" si="151">JM6+1</f>
        <v>44933</v>
      </c>
      <c r="JO6" s="106">
        <f t="shared" ref="JO6" ca="1" si="152">JN6+1</f>
        <v>44934</v>
      </c>
      <c r="JP6" s="104">
        <f ca="1">JO6+1</f>
        <v>44935</v>
      </c>
      <c r="JQ6" s="105">
        <f ca="1">JP6+1</f>
        <v>44936</v>
      </c>
      <c r="JR6" s="105">
        <f t="shared" ref="JR6" ca="1" si="153">JQ6+1</f>
        <v>44937</v>
      </c>
      <c r="JS6" s="105">
        <f t="shared" ref="JS6" ca="1" si="154">JR6+1</f>
        <v>44938</v>
      </c>
      <c r="JT6" s="105">
        <f t="shared" ref="JT6" ca="1" si="155">JS6+1</f>
        <v>44939</v>
      </c>
      <c r="JU6" s="105">
        <f t="shared" ref="JU6" ca="1" si="156">JT6+1</f>
        <v>44940</v>
      </c>
      <c r="JV6" s="106">
        <f t="shared" ref="JV6" ca="1" si="157">JU6+1</f>
        <v>44941</v>
      </c>
      <c r="JW6" s="104">
        <f ca="1">JV6+1</f>
        <v>44942</v>
      </c>
      <c r="JX6" s="105">
        <f ca="1">JW6+1</f>
        <v>44943</v>
      </c>
      <c r="JY6" s="105">
        <f t="shared" ref="JY6" ca="1" si="158">JX6+1</f>
        <v>44944</v>
      </c>
      <c r="JZ6" s="105">
        <f t="shared" ref="JZ6" ca="1" si="159">JY6+1</f>
        <v>44945</v>
      </c>
      <c r="KA6" s="105">
        <f t="shared" ref="KA6" ca="1" si="160">JZ6+1</f>
        <v>44946</v>
      </c>
      <c r="KB6" s="105">
        <f t="shared" ref="KB6" ca="1" si="161">KA6+1</f>
        <v>44947</v>
      </c>
      <c r="KC6" s="106">
        <f t="shared" ref="KC6" ca="1" si="162">KB6+1</f>
        <v>44948</v>
      </c>
      <c r="KD6" s="104">
        <f ca="1">KC6+1</f>
        <v>44949</v>
      </c>
      <c r="KE6" s="105">
        <f ca="1">KD6+1</f>
        <v>44950</v>
      </c>
      <c r="KF6" s="105">
        <f t="shared" ref="KF6" ca="1" si="163">KE6+1</f>
        <v>44951</v>
      </c>
      <c r="KG6" s="105">
        <f t="shared" ref="KG6" ca="1" si="164">KF6+1</f>
        <v>44952</v>
      </c>
      <c r="KH6" s="105">
        <f t="shared" ref="KH6" ca="1" si="165">KG6+1</f>
        <v>44953</v>
      </c>
      <c r="KI6" s="105">
        <f t="shared" ref="KI6" ca="1" si="166">KH6+1</f>
        <v>44954</v>
      </c>
      <c r="KJ6" s="106">
        <f t="shared" ref="KJ6" ca="1" si="167">KI6+1</f>
        <v>44955</v>
      </c>
    </row>
    <row r="7" spans="1:296" ht="30" customHeight="1" thickBot="1" x14ac:dyDescent="0.3">
      <c r="A7" s="10" t="s">
        <v>138</v>
      </c>
      <c r="B7" s="25" t="s">
        <v>4</v>
      </c>
      <c r="C7" s="26" t="s">
        <v>5</v>
      </c>
      <c r="D7" s="26" t="s">
        <v>6</v>
      </c>
      <c r="E7" s="26" t="s">
        <v>7</v>
      </c>
      <c r="F7" s="26" t="s">
        <v>8</v>
      </c>
      <c r="G7" s="26" t="s">
        <v>9</v>
      </c>
      <c r="H7" s="26"/>
      <c r="I7" s="26" t="s">
        <v>10</v>
      </c>
      <c r="J7" s="27" t="str">
        <f t="shared" ref="J7" ca="1" si="168">LEFT(TEXT(J6,"ddd"),1)</f>
        <v>M</v>
      </c>
      <c r="K7" s="27" t="str">
        <f t="shared" ref="K7:AS7" ca="1" si="169">LEFT(TEXT(K6,"ddd"),1)</f>
        <v>T</v>
      </c>
      <c r="L7" s="27" t="str">
        <f t="shared" ca="1" si="169"/>
        <v>W</v>
      </c>
      <c r="M7" s="27" t="str">
        <f t="shared" ca="1" si="169"/>
        <v>T</v>
      </c>
      <c r="N7" s="27" t="str">
        <f t="shared" ca="1" si="169"/>
        <v>F</v>
      </c>
      <c r="O7" s="27" t="str">
        <f t="shared" ca="1" si="169"/>
        <v>S</v>
      </c>
      <c r="P7" s="27" t="str">
        <f t="shared" ca="1" si="169"/>
        <v>S</v>
      </c>
      <c r="Q7" s="27" t="str">
        <f t="shared" ca="1" si="169"/>
        <v>M</v>
      </c>
      <c r="R7" s="27" t="str">
        <f t="shared" ca="1" si="169"/>
        <v>T</v>
      </c>
      <c r="S7" s="27" t="str">
        <f t="shared" ca="1" si="169"/>
        <v>W</v>
      </c>
      <c r="T7" s="27" t="str">
        <f t="shared" ca="1" si="169"/>
        <v>T</v>
      </c>
      <c r="U7" s="27" t="str">
        <f t="shared" ca="1" si="169"/>
        <v>F</v>
      </c>
      <c r="V7" s="27" t="str">
        <f t="shared" ca="1" si="169"/>
        <v>S</v>
      </c>
      <c r="W7" s="27" t="str">
        <f t="shared" ca="1" si="169"/>
        <v>S</v>
      </c>
      <c r="X7" s="27" t="str">
        <f t="shared" ca="1" si="169"/>
        <v>M</v>
      </c>
      <c r="Y7" s="27" t="str">
        <f t="shared" ca="1" si="169"/>
        <v>T</v>
      </c>
      <c r="Z7" s="27" t="str">
        <f t="shared" ca="1" si="169"/>
        <v>W</v>
      </c>
      <c r="AA7" s="27" t="str">
        <f t="shared" ca="1" si="169"/>
        <v>T</v>
      </c>
      <c r="AB7" s="27" t="str">
        <f t="shared" ca="1" si="169"/>
        <v>F</v>
      </c>
      <c r="AC7" s="27" t="str">
        <f t="shared" ca="1" si="169"/>
        <v>S</v>
      </c>
      <c r="AD7" s="27" t="str">
        <f t="shared" ca="1" si="169"/>
        <v>S</v>
      </c>
      <c r="AE7" s="27" t="str">
        <f t="shared" ca="1" si="169"/>
        <v>M</v>
      </c>
      <c r="AF7" s="27" t="str">
        <f t="shared" ca="1" si="169"/>
        <v>T</v>
      </c>
      <c r="AG7" s="27" t="str">
        <f t="shared" ca="1" si="169"/>
        <v>W</v>
      </c>
      <c r="AH7" s="27" t="str">
        <f t="shared" ca="1" si="169"/>
        <v>T</v>
      </c>
      <c r="AI7" s="27" t="str">
        <f t="shared" ca="1" si="169"/>
        <v>F</v>
      </c>
      <c r="AJ7" s="27" t="str">
        <f t="shared" ca="1" si="169"/>
        <v>S</v>
      </c>
      <c r="AK7" s="27" t="str">
        <f t="shared" ca="1" si="169"/>
        <v>S</v>
      </c>
      <c r="AL7" s="27" t="str">
        <f t="shared" ca="1" si="169"/>
        <v>M</v>
      </c>
      <c r="AM7" s="27" t="str">
        <f t="shared" ca="1" si="169"/>
        <v>T</v>
      </c>
      <c r="AN7" s="27" t="str">
        <f t="shared" ca="1" si="169"/>
        <v>W</v>
      </c>
      <c r="AO7" s="27" t="str">
        <f t="shared" ca="1" si="169"/>
        <v>T</v>
      </c>
      <c r="AP7" s="27" t="str">
        <f t="shared" ca="1" si="169"/>
        <v>F</v>
      </c>
      <c r="AQ7" s="27" t="str">
        <f t="shared" ca="1" si="169"/>
        <v>S</v>
      </c>
      <c r="AR7" s="27" t="str">
        <f t="shared" ca="1" si="169"/>
        <v>S</v>
      </c>
      <c r="AS7" s="27" t="str">
        <f t="shared" ca="1" si="169"/>
        <v>M</v>
      </c>
      <c r="AT7" s="27" t="str">
        <f t="shared" ref="AT7:BM7" ca="1" si="170">LEFT(TEXT(AT6,"ddd"),1)</f>
        <v>T</v>
      </c>
      <c r="AU7" s="27" t="str">
        <f t="shared" ca="1" si="170"/>
        <v>W</v>
      </c>
      <c r="AV7" s="27" t="str">
        <f t="shared" ca="1" si="170"/>
        <v>T</v>
      </c>
      <c r="AW7" s="27" t="str">
        <f t="shared" ca="1" si="170"/>
        <v>F</v>
      </c>
      <c r="AX7" s="27" t="str">
        <f t="shared" ca="1" si="170"/>
        <v>S</v>
      </c>
      <c r="AY7" s="27" t="str">
        <f t="shared" ca="1" si="170"/>
        <v>S</v>
      </c>
      <c r="AZ7" s="27" t="str">
        <f t="shared" ca="1" si="170"/>
        <v>M</v>
      </c>
      <c r="BA7" s="27" t="str">
        <f t="shared" ca="1" si="170"/>
        <v>T</v>
      </c>
      <c r="BB7" s="27" t="str">
        <f t="shared" ca="1" si="170"/>
        <v>W</v>
      </c>
      <c r="BC7" s="27" t="str">
        <f t="shared" ca="1" si="170"/>
        <v>T</v>
      </c>
      <c r="BD7" s="27" t="str">
        <f t="shared" ca="1" si="170"/>
        <v>F</v>
      </c>
      <c r="BE7" s="27" t="str">
        <f t="shared" ca="1" si="170"/>
        <v>S</v>
      </c>
      <c r="BF7" s="27" t="str">
        <f t="shared" ca="1" si="170"/>
        <v>S</v>
      </c>
      <c r="BG7" s="27" t="str">
        <f t="shared" ca="1" si="170"/>
        <v>M</v>
      </c>
      <c r="BH7" s="27" t="str">
        <f t="shared" ca="1" si="170"/>
        <v>T</v>
      </c>
      <c r="BI7" s="27" t="str">
        <f t="shared" ca="1" si="170"/>
        <v>W</v>
      </c>
      <c r="BJ7" s="27" t="str">
        <f t="shared" ca="1" si="170"/>
        <v>T</v>
      </c>
      <c r="BK7" s="27" t="str">
        <f t="shared" ca="1" si="170"/>
        <v>F</v>
      </c>
      <c r="BL7" s="27" t="str">
        <f t="shared" ca="1" si="170"/>
        <v>S</v>
      </c>
      <c r="BM7" s="27" t="str">
        <f t="shared" ca="1" si="170"/>
        <v>S</v>
      </c>
      <c r="BN7" s="27" t="str">
        <f t="shared" ref="BN7:DY7" ca="1" si="171">LEFT(TEXT(BN6,"ddd"),1)</f>
        <v>M</v>
      </c>
      <c r="BO7" s="27" t="str">
        <f t="shared" ca="1" si="171"/>
        <v>T</v>
      </c>
      <c r="BP7" s="27" t="str">
        <f t="shared" ca="1" si="171"/>
        <v>W</v>
      </c>
      <c r="BQ7" s="27" t="str">
        <f t="shared" ca="1" si="171"/>
        <v>T</v>
      </c>
      <c r="BR7" s="27" t="str">
        <f t="shared" ca="1" si="171"/>
        <v>F</v>
      </c>
      <c r="BS7" s="27" t="str">
        <f t="shared" ca="1" si="171"/>
        <v>S</v>
      </c>
      <c r="BT7" s="27" t="str">
        <f t="shared" ca="1" si="171"/>
        <v>S</v>
      </c>
      <c r="BU7" s="27" t="str">
        <f t="shared" ca="1" si="171"/>
        <v>M</v>
      </c>
      <c r="BV7" s="27" t="str">
        <f t="shared" ca="1" si="171"/>
        <v>T</v>
      </c>
      <c r="BW7" s="27" t="str">
        <f t="shared" ca="1" si="171"/>
        <v>W</v>
      </c>
      <c r="BX7" s="27" t="str">
        <f t="shared" ca="1" si="171"/>
        <v>T</v>
      </c>
      <c r="BY7" s="27" t="str">
        <f t="shared" ca="1" si="171"/>
        <v>F</v>
      </c>
      <c r="BZ7" s="27" t="str">
        <f t="shared" ca="1" si="171"/>
        <v>S</v>
      </c>
      <c r="CA7" s="27" t="str">
        <f t="shared" ca="1" si="171"/>
        <v>S</v>
      </c>
      <c r="CB7" s="27" t="str">
        <f t="shared" ca="1" si="171"/>
        <v>M</v>
      </c>
      <c r="CC7" s="27" t="str">
        <f t="shared" ca="1" si="171"/>
        <v>T</v>
      </c>
      <c r="CD7" s="27" t="str">
        <f t="shared" ca="1" si="171"/>
        <v>W</v>
      </c>
      <c r="CE7" s="27" t="str">
        <f t="shared" ca="1" si="171"/>
        <v>T</v>
      </c>
      <c r="CF7" s="27" t="str">
        <f t="shared" ca="1" si="171"/>
        <v>F</v>
      </c>
      <c r="CG7" s="27" t="str">
        <f t="shared" ca="1" si="171"/>
        <v>S</v>
      </c>
      <c r="CH7" s="27" t="str">
        <f t="shared" ca="1" si="171"/>
        <v>S</v>
      </c>
      <c r="CI7" s="27" t="str">
        <f t="shared" ca="1" si="171"/>
        <v>M</v>
      </c>
      <c r="CJ7" s="27" t="str">
        <f t="shared" ca="1" si="171"/>
        <v>T</v>
      </c>
      <c r="CK7" s="27" t="str">
        <f t="shared" ca="1" si="171"/>
        <v>W</v>
      </c>
      <c r="CL7" s="27" t="str">
        <f t="shared" ca="1" si="171"/>
        <v>T</v>
      </c>
      <c r="CM7" s="27" t="str">
        <f t="shared" ca="1" si="171"/>
        <v>F</v>
      </c>
      <c r="CN7" s="27" t="str">
        <f t="shared" ca="1" si="171"/>
        <v>S</v>
      </c>
      <c r="CO7" s="27" t="str">
        <f t="shared" ca="1" si="171"/>
        <v>S</v>
      </c>
      <c r="CP7" s="27" t="str">
        <f t="shared" ca="1" si="171"/>
        <v>M</v>
      </c>
      <c r="CQ7" s="27" t="str">
        <f t="shared" ca="1" si="171"/>
        <v>T</v>
      </c>
      <c r="CR7" s="27" t="str">
        <f t="shared" ca="1" si="171"/>
        <v>W</v>
      </c>
      <c r="CS7" s="27" t="str">
        <f t="shared" ca="1" si="171"/>
        <v>T</v>
      </c>
      <c r="CT7" s="27" t="str">
        <f t="shared" ca="1" si="171"/>
        <v>F</v>
      </c>
      <c r="CU7" s="27" t="str">
        <f t="shared" ca="1" si="171"/>
        <v>S</v>
      </c>
      <c r="CV7" s="27" t="str">
        <f t="shared" ca="1" si="171"/>
        <v>S</v>
      </c>
      <c r="CW7" s="27" t="str">
        <f t="shared" ca="1" si="171"/>
        <v>M</v>
      </c>
      <c r="CX7" s="27" t="str">
        <f t="shared" ca="1" si="171"/>
        <v>T</v>
      </c>
      <c r="CY7" s="27" t="str">
        <f t="shared" ca="1" si="171"/>
        <v>W</v>
      </c>
      <c r="CZ7" s="27" t="str">
        <f t="shared" ca="1" si="171"/>
        <v>T</v>
      </c>
      <c r="DA7" s="27" t="str">
        <f t="shared" ca="1" si="171"/>
        <v>F</v>
      </c>
      <c r="DB7" s="27" t="str">
        <f t="shared" ca="1" si="171"/>
        <v>S</v>
      </c>
      <c r="DC7" s="27" t="str">
        <f t="shared" ca="1" si="171"/>
        <v>S</v>
      </c>
      <c r="DD7" s="27" t="str">
        <f t="shared" ca="1" si="171"/>
        <v>M</v>
      </c>
      <c r="DE7" s="27" t="str">
        <f t="shared" ca="1" si="171"/>
        <v>T</v>
      </c>
      <c r="DF7" s="27" t="str">
        <f t="shared" ca="1" si="171"/>
        <v>W</v>
      </c>
      <c r="DG7" s="27" t="str">
        <f t="shared" ca="1" si="171"/>
        <v>T</v>
      </c>
      <c r="DH7" s="27" t="str">
        <f t="shared" ca="1" si="171"/>
        <v>F</v>
      </c>
      <c r="DI7" s="27" t="str">
        <f t="shared" ca="1" si="171"/>
        <v>S</v>
      </c>
      <c r="DJ7" s="27" t="str">
        <f t="shared" ca="1" si="171"/>
        <v>S</v>
      </c>
      <c r="DK7" s="27" t="str">
        <f t="shared" ca="1" si="171"/>
        <v>M</v>
      </c>
      <c r="DL7" s="27" t="str">
        <f t="shared" ca="1" si="171"/>
        <v>T</v>
      </c>
      <c r="DM7" s="27" t="str">
        <f t="shared" ca="1" si="171"/>
        <v>W</v>
      </c>
      <c r="DN7" s="27" t="str">
        <f t="shared" ca="1" si="171"/>
        <v>T</v>
      </c>
      <c r="DO7" s="27" t="str">
        <f t="shared" ca="1" si="171"/>
        <v>F</v>
      </c>
      <c r="DP7" s="27" t="str">
        <f t="shared" ca="1" si="171"/>
        <v>S</v>
      </c>
      <c r="DQ7" s="27" t="str">
        <f t="shared" ca="1" si="171"/>
        <v>S</v>
      </c>
      <c r="DR7" s="27" t="str">
        <f t="shared" ca="1" si="171"/>
        <v>M</v>
      </c>
      <c r="DS7" s="27" t="str">
        <f t="shared" ca="1" si="171"/>
        <v>T</v>
      </c>
      <c r="DT7" s="27" t="str">
        <f t="shared" ca="1" si="171"/>
        <v>W</v>
      </c>
      <c r="DU7" s="27" t="str">
        <f t="shared" ca="1" si="171"/>
        <v>T</v>
      </c>
      <c r="DV7" s="27" t="str">
        <f t="shared" ca="1" si="171"/>
        <v>F</v>
      </c>
      <c r="DW7" s="27" t="str">
        <f t="shared" ca="1" si="171"/>
        <v>S</v>
      </c>
      <c r="DX7" s="27" t="str">
        <f t="shared" ca="1" si="171"/>
        <v>S</v>
      </c>
      <c r="DY7" s="27" t="str">
        <f t="shared" ca="1" si="171"/>
        <v>M</v>
      </c>
      <c r="DZ7" s="27" t="str">
        <f t="shared" ref="DZ7:GK7" ca="1" si="172">LEFT(TEXT(DZ6,"ddd"),1)</f>
        <v>T</v>
      </c>
      <c r="EA7" s="27" t="str">
        <f t="shared" ca="1" si="172"/>
        <v>W</v>
      </c>
      <c r="EB7" s="27" t="str">
        <f t="shared" ca="1" si="172"/>
        <v>T</v>
      </c>
      <c r="EC7" s="27" t="str">
        <f t="shared" ca="1" si="172"/>
        <v>F</v>
      </c>
      <c r="ED7" s="27" t="str">
        <f t="shared" ca="1" si="172"/>
        <v>S</v>
      </c>
      <c r="EE7" s="27" t="str">
        <f t="shared" ca="1" si="172"/>
        <v>S</v>
      </c>
      <c r="EF7" s="27" t="str">
        <f t="shared" ca="1" si="172"/>
        <v>M</v>
      </c>
      <c r="EG7" s="27" t="str">
        <f t="shared" ca="1" si="172"/>
        <v>T</v>
      </c>
      <c r="EH7" s="27" t="str">
        <f t="shared" ca="1" si="172"/>
        <v>W</v>
      </c>
      <c r="EI7" s="27" t="str">
        <f t="shared" ca="1" si="172"/>
        <v>T</v>
      </c>
      <c r="EJ7" s="27" t="str">
        <f t="shared" ca="1" si="172"/>
        <v>F</v>
      </c>
      <c r="EK7" s="27" t="str">
        <f t="shared" ca="1" si="172"/>
        <v>S</v>
      </c>
      <c r="EL7" s="27" t="str">
        <f t="shared" ca="1" si="172"/>
        <v>S</v>
      </c>
      <c r="EM7" s="27" t="str">
        <f t="shared" ca="1" si="172"/>
        <v>M</v>
      </c>
      <c r="EN7" s="27" t="str">
        <f t="shared" ca="1" si="172"/>
        <v>T</v>
      </c>
      <c r="EO7" s="27" t="str">
        <f t="shared" ca="1" si="172"/>
        <v>W</v>
      </c>
      <c r="EP7" s="27" t="str">
        <f t="shared" ca="1" si="172"/>
        <v>T</v>
      </c>
      <c r="EQ7" s="27" t="str">
        <f t="shared" ca="1" si="172"/>
        <v>F</v>
      </c>
      <c r="ER7" s="27" t="str">
        <f t="shared" ca="1" si="172"/>
        <v>S</v>
      </c>
      <c r="ES7" s="27" t="str">
        <f t="shared" ca="1" si="172"/>
        <v>S</v>
      </c>
      <c r="ET7" s="27" t="str">
        <f t="shared" ca="1" si="172"/>
        <v>M</v>
      </c>
      <c r="EU7" s="27" t="str">
        <f t="shared" ca="1" si="172"/>
        <v>T</v>
      </c>
      <c r="EV7" s="27" t="str">
        <f t="shared" ca="1" si="172"/>
        <v>W</v>
      </c>
      <c r="EW7" s="27" t="str">
        <f t="shared" ca="1" si="172"/>
        <v>T</v>
      </c>
      <c r="EX7" s="27" t="str">
        <f t="shared" ca="1" si="172"/>
        <v>F</v>
      </c>
      <c r="EY7" s="27" t="str">
        <f t="shared" ca="1" si="172"/>
        <v>S</v>
      </c>
      <c r="EZ7" s="27" t="str">
        <f t="shared" ca="1" si="172"/>
        <v>S</v>
      </c>
      <c r="FA7" s="27" t="str">
        <f t="shared" ca="1" si="172"/>
        <v>M</v>
      </c>
      <c r="FB7" s="27" t="str">
        <f t="shared" ca="1" si="172"/>
        <v>T</v>
      </c>
      <c r="FC7" s="27" t="str">
        <f t="shared" ca="1" si="172"/>
        <v>W</v>
      </c>
      <c r="FD7" s="27" t="str">
        <f t="shared" ca="1" si="172"/>
        <v>T</v>
      </c>
      <c r="FE7" s="27" t="str">
        <f t="shared" ca="1" si="172"/>
        <v>F</v>
      </c>
      <c r="FF7" s="27" t="str">
        <f t="shared" ca="1" si="172"/>
        <v>S</v>
      </c>
      <c r="FG7" s="27" t="str">
        <f t="shared" ca="1" si="172"/>
        <v>S</v>
      </c>
      <c r="FH7" s="27" t="str">
        <f t="shared" ca="1" si="172"/>
        <v>M</v>
      </c>
      <c r="FI7" s="27" t="str">
        <f t="shared" ca="1" si="172"/>
        <v>T</v>
      </c>
      <c r="FJ7" s="27" t="str">
        <f t="shared" ca="1" si="172"/>
        <v>W</v>
      </c>
      <c r="FK7" s="27" t="str">
        <f t="shared" ca="1" si="172"/>
        <v>T</v>
      </c>
      <c r="FL7" s="27" t="str">
        <f t="shared" ca="1" si="172"/>
        <v>F</v>
      </c>
      <c r="FM7" s="27" t="str">
        <f t="shared" ca="1" si="172"/>
        <v>S</v>
      </c>
      <c r="FN7" s="27" t="str">
        <f t="shared" ca="1" si="172"/>
        <v>S</v>
      </c>
      <c r="FO7" s="27" t="str">
        <f t="shared" ca="1" si="172"/>
        <v>M</v>
      </c>
      <c r="FP7" s="27" t="str">
        <f t="shared" ca="1" si="172"/>
        <v>T</v>
      </c>
      <c r="FQ7" s="27" t="str">
        <f t="shared" ca="1" si="172"/>
        <v>W</v>
      </c>
      <c r="FR7" s="27" t="str">
        <f t="shared" ca="1" si="172"/>
        <v>T</v>
      </c>
      <c r="FS7" s="27" t="str">
        <f t="shared" ca="1" si="172"/>
        <v>F</v>
      </c>
      <c r="FT7" s="27" t="str">
        <f t="shared" ca="1" si="172"/>
        <v>S</v>
      </c>
      <c r="FU7" s="27" t="str">
        <f t="shared" ca="1" si="172"/>
        <v>S</v>
      </c>
      <c r="FV7" s="27" t="str">
        <f t="shared" ca="1" si="172"/>
        <v>M</v>
      </c>
      <c r="FW7" s="27" t="str">
        <f t="shared" ca="1" si="172"/>
        <v>T</v>
      </c>
      <c r="FX7" s="27" t="str">
        <f t="shared" ca="1" si="172"/>
        <v>W</v>
      </c>
      <c r="FY7" s="27" t="str">
        <f t="shared" ca="1" si="172"/>
        <v>T</v>
      </c>
      <c r="FZ7" s="27" t="str">
        <f t="shared" ca="1" si="172"/>
        <v>F</v>
      </c>
      <c r="GA7" s="27" t="str">
        <f t="shared" ca="1" si="172"/>
        <v>S</v>
      </c>
      <c r="GB7" s="27" t="str">
        <f t="shared" ca="1" si="172"/>
        <v>S</v>
      </c>
      <c r="GC7" s="27" t="str">
        <f t="shared" ca="1" si="172"/>
        <v>M</v>
      </c>
      <c r="GD7" s="27" t="str">
        <f t="shared" ca="1" si="172"/>
        <v>T</v>
      </c>
      <c r="GE7" s="27" t="str">
        <f t="shared" ca="1" si="172"/>
        <v>W</v>
      </c>
      <c r="GF7" s="27" t="str">
        <f t="shared" ca="1" si="172"/>
        <v>T</v>
      </c>
      <c r="GG7" s="27" t="str">
        <f t="shared" ca="1" si="172"/>
        <v>F</v>
      </c>
      <c r="GH7" s="27" t="str">
        <f t="shared" ca="1" si="172"/>
        <v>S</v>
      </c>
      <c r="GI7" s="27" t="str">
        <f t="shared" ca="1" si="172"/>
        <v>S</v>
      </c>
      <c r="GJ7" s="27" t="str">
        <f t="shared" ca="1" si="172"/>
        <v>M</v>
      </c>
      <c r="GK7" s="27" t="str">
        <f t="shared" ca="1" si="172"/>
        <v>T</v>
      </c>
      <c r="GL7" s="27" t="str">
        <f t="shared" ref="GL7:IW7" ca="1" si="173">LEFT(TEXT(GL6,"ddd"),1)</f>
        <v>W</v>
      </c>
      <c r="GM7" s="27" t="str">
        <f t="shared" ca="1" si="173"/>
        <v>T</v>
      </c>
      <c r="GN7" s="27" t="str">
        <f t="shared" ca="1" si="173"/>
        <v>F</v>
      </c>
      <c r="GO7" s="27" t="str">
        <f t="shared" ca="1" si="173"/>
        <v>S</v>
      </c>
      <c r="GP7" s="27" t="str">
        <f t="shared" ca="1" si="173"/>
        <v>S</v>
      </c>
      <c r="GQ7" s="27" t="str">
        <f t="shared" ca="1" si="173"/>
        <v>M</v>
      </c>
      <c r="GR7" s="27" t="str">
        <f t="shared" ca="1" si="173"/>
        <v>T</v>
      </c>
      <c r="GS7" s="27" t="str">
        <f t="shared" ca="1" si="173"/>
        <v>W</v>
      </c>
      <c r="GT7" s="27" t="str">
        <f t="shared" ca="1" si="173"/>
        <v>T</v>
      </c>
      <c r="GU7" s="27" t="str">
        <f t="shared" ca="1" si="173"/>
        <v>F</v>
      </c>
      <c r="GV7" s="27" t="str">
        <f t="shared" ca="1" si="173"/>
        <v>S</v>
      </c>
      <c r="GW7" s="27" t="str">
        <f t="shared" ca="1" si="173"/>
        <v>S</v>
      </c>
      <c r="GX7" s="27" t="str">
        <f t="shared" ca="1" si="173"/>
        <v>M</v>
      </c>
      <c r="GY7" s="27" t="str">
        <f t="shared" ca="1" si="173"/>
        <v>T</v>
      </c>
      <c r="GZ7" s="27" t="str">
        <f t="shared" ca="1" si="173"/>
        <v>W</v>
      </c>
      <c r="HA7" s="27" t="str">
        <f t="shared" ca="1" si="173"/>
        <v>T</v>
      </c>
      <c r="HB7" s="27" t="str">
        <f t="shared" ca="1" si="173"/>
        <v>F</v>
      </c>
      <c r="HC7" s="27" t="str">
        <f t="shared" ca="1" si="173"/>
        <v>S</v>
      </c>
      <c r="HD7" s="27" t="str">
        <f t="shared" ca="1" si="173"/>
        <v>S</v>
      </c>
      <c r="HE7" s="27" t="str">
        <f t="shared" ca="1" si="173"/>
        <v>M</v>
      </c>
      <c r="HF7" s="27" t="str">
        <f t="shared" ca="1" si="173"/>
        <v>T</v>
      </c>
      <c r="HG7" s="27" t="str">
        <f t="shared" ca="1" si="173"/>
        <v>W</v>
      </c>
      <c r="HH7" s="27" t="str">
        <f t="shared" ca="1" si="173"/>
        <v>T</v>
      </c>
      <c r="HI7" s="27" t="str">
        <f t="shared" ca="1" si="173"/>
        <v>F</v>
      </c>
      <c r="HJ7" s="27" t="str">
        <f t="shared" ca="1" si="173"/>
        <v>S</v>
      </c>
      <c r="HK7" s="27" t="str">
        <f t="shared" ca="1" si="173"/>
        <v>S</v>
      </c>
      <c r="HL7" s="27" t="str">
        <f t="shared" ca="1" si="173"/>
        <v>M</v>
      </c>
      <c r="HM7" s="27" t="str">
        <f t="shared" ca="1" si="173"/>
        <v>T</v>
      </c>
      <c r="HN7" s="27" t="str">
        <f t="shared" ca="1" si="173"/>
        <v>W</v>
      </c>
      <c r="HO7" s="27" t="str">
        <f t="shared" ca="1" si="173"/>
        <v>T</v>
      </c>
      <c r="HP7" s="27" t="str">
        <f t="shared" ca="1" si="173"/>
        <v>F</v>
      </c>
      <c r="HQ7" s="27" t="str">
        <f t="shared" ca="1" si="173"/>
        <v>S</v>
      </c>
      <c r="HR7" s="27" t="str">
        <f t="shared" ca="1" si="173"/>
        <v>S</v>
      </c>
      <c r="HS7" s="27" t="str">
        <f t="shared" ca="1" si="173"/>
        <v>M</v>
      </c>
      <c r="HT7" s="27" t="str">
        <f t="shared" ca="1" si="173"/>
        <v>T</v>
      </c>
      <c r="HU7" s="27" t="str">
        <f t="shared" ca="1" si="173"/>
        <v>W</v>
      </c>
      <c r="HV7" s="27" t="str">
        <f t="shared" ca="1" si="173"/>
        <v>T</v>
      </c>
      <c r="HW7" s="27" t="str">
        <f t="shared" ca="1" si="173"/>
        <v>F</v>
      </c>
      <c r="HX7" s="27" t="str">
        <f t="shared" ca="1" si="173"/>
        <v>S</v>
      </c>
      <c r="HY7" s="27" t="str">
        <f t="shared" ca="1" si="173"/>
        <v>S</v>
      </c>
      <c r="HZ7" s="27" t="str">
        <f t="shared" ca="1" si="173"/>
        <v>M</v>
      </c>
      <c r="IA7" s="27" t="str">
        <f t="shared" ca="1" si="173"/>
        <v>T</v>
      </c>
      <c r="IB7" s="27" t="str">
        <f t="shared" ca="1" si="173"/>
        <v>W</v>
      </c>
      <c r="IC7" s="27" t="str">
        <f t="shared" ca="1" si="173"/>
        <v>T</v>
      </c>
      <c r="ID7" s="27" t="str">
        <f t="shared" ca="1" si="173"/>
        <v>F</v>
      </c>
      <c r="IE7" s="27" t="str">
        <f t="shared" ca="1" si="173"/>
        <v>S</v>
      </c>
      <c r="IF7" s="27" t="str">
        <f t="shared" ca="1" si="173"/>
        <v>S</v>
      </c>
      <c r="IG7" s="27" t="str">
        <f t="shared" ca="1" si="173"/>
        <v>M</v>
      </c>
      <c r="IH7" s="27" t="str">
        <f t="shared" ca="1" si="173"/>
        <v>T</v>
      </c>
      <c r="II7" s="27" t="str">
        <f t="shared" ca="1" si="173"/>
        <v>W</v>
      </c>
      <c r="IJ7" s="27" t="str">
        <f t="shared" ca="1" si="173"/>
        <v>T</v>
      </c>
      <c r="IK7" s="27" t="str">
        <f t="shared" ca="1" si="173"/>
        <v>F</v>
      </c>
      <c r="IL7" s="27" t="str">
        <f t="shared" ca="1" si="173"/>
        <v>S</v>
      </c>
      <c r="IM7" s="27" t="str">
        <f t="shared" ca="1" si="173"/>
        <v>S</v>
      </c>
      <c r="IN7" s="27" t="str">
        <f t="shared" ca="1" si="173"/>
        <v>M</v>
      </c>
      <c r="IO7" s="27" t="str">
        <f t="shared" ca="1" si="173"/>
        <v>T</v>
      </c>
      <c r="IP7" s="27" t="str">
        <f t="shared" ca="1" si="173"/>
        <v>W</v>
      </c>
      <c r="IQ7" s="27" t="str">
        <f t="shared" ca="1" si="173"/>
        <v>T</v>
      </c>
      <c r="IR7" s="27" t="str">
        <f t="shared" ca="1" si="173"/>
        <v>F</v>
      </c>
      <c r="IS7" s="27" t="str">
        <f t="shared" ca="1" si="173"/>
        <v>S</v>
      </c>
      <c r="IT7" s="27" t="str">
        <f t="shared" ca="1" si="173"/>
        <v>S</v>
      </c>
      <c r="IU7" s="27" t="str">
        <f t="shared" ca="1" si="173"/>
        <v>M</v>
      </c>
      <c r="IV7" s="27" t="str">
        <f t="shared" ca="1" si="173"/>
        <v>T</v>
      </c>
      <c r="IW7" s="27" t="str">
        <f t="shared" ca="1" si="173"/>
        <v>W</v>
      </c>
      <c r="IX7" s="27" t="str">
        <f t="shared" ref="IX7:KJ7" ca="1" si="174">LEFT(TEXT(IX6,"ddd"),1)</f>
        <v>T</v>
      </c>
      <c r="IY7" s="27" t="str">
        <f t="shared" ca="1" si="174"/>
        <v>F</v>
      </c>
      <c r="IZ7" s="27" t="str">
        <f t="shared" ca="1" si="174"/>
        <v>S</v>
      </c>
      <c r="JA7" s="27" t="str">
        <f t="shared" ca="1" si="174"/>
        <v>S</v>
      </c>
      <c r="JB7" s="27" t="str">
        <f t="shared" ca="1" si="174"/>
        <v>M</v>
      </c>
      <c r="JC7" s="27" t="str">
        <f t="shared" ca="1" si="174"/>
        <v>T</v>
      </c>
      <c r="JD7" s="27" t="str">
        <f t="shared" ca="1" si="174"/>
        <v>W</v>
      </c>
      <c r="JE7" s="27" t="str">
        <f t="shared" ca="1" si="174"/>
        <v>T</v>
      </c>
      <c r="JF7" s="27" t="str">
        <f t="shared" ca="1" si="174"/>
        <v>F</v>
      </c>
      <c r="JG7" s="27" t="str">
        <f t="shared" ca="1" si="174"/>
        <v>S</v>
      </c>
      <c r="JH7" s="27" t="str">
        <f t="shared" ca="1" si="174"/>
        <v>S</v>
      </c>
      <c r="JI7" s="27" t="str">
        <f t="shared" ca="1" si="174"/>
        <v>M</v>
      </c>
      <c r="JJ7" s="27" t="str">
        <f t="shared" ca="1" si="174"/>
        <v>T</v>
      </c>
      <c r="JK7" s="27" t="str">
        <f t="shared" ca="1" si="174"/>
        <v>W</v>
      </c>
      <c r="JL7" s="27" t="str">
        <f t="shared" ca="1" si="174"/>
        <v>T</v>
      </c>
      <c r="JM7" s="27" t="str">
        <f t="shared" ca="1" si="174"/>
        <v>F</v>
      </c>
      <c r="JN7" s="27" t="str">
        <f t="shared" ca="1" si="174"/>
        <v>S</v>
      </c>
      <c r="JO7" s="27" t="str">
        <f t="shared" ca="1" si="174"/>
        <v>S</v>
      </c>
      <c r="JP7" s="27" t="str">
        <f t="shared" ca="1" si="174"/>
        <v>M</v>
      </c>
      <c r="JQ7" s="27" t="str">
        <f t="shared" ca="1" si="174"/>
        <v>T</v>
      </c>
      <c r="JR7" s="27" t="str">
        <f t="shared" ca="1" si="174"/>
        <v>W</v>
      </c>
      <c r="JS7" s="27" t="str">
        <f t="shared" ca="1" si="174"/>
        <v>T</v>
      </c>
      <c r="JT7" s="27" t="str">
        <f t="shared" ca="1" si="174"/>
        <v>F</v>
      </c>
      <c r="JU7" s="27" t="str">
        <f t="shared" ca="1" si="174"/>
        <v>S</v>
      </c>
      <c r="JV7" s="27" t="str">
        <f t="shared" ca="1" si="174"/>
        <v>S</v>
      </c>
      <c r="JW7" s="27" t="str">
        <f t="shared" ca="1" si="174"/>
        <v>M</v>
      </c>
      <c r="JX7" s="27" t="str">
        <f t="shared" ca="1" si="174"/>
        <v>T</v>
      </c>
      <c r="JY7" s="27" t="str">
        <f t="shared" ca="1" si="174"/>
        <v>W</v>
      </c>
      <c r="JZ7" s="27" t="str">
        <f t="shared" ca="1" si="174"/>
        <v>T</v>
      </c>
      <c r="KA7" s="27" t="str">
        <f t="shared" ca="1" si="174"/>
        <v>F</v>
      </c>
      <c r="KB7" s="27" t="str">
        <f t="shared" ca="1" si="174"/>
        <v>S</v>
      </c>
      <c r="KC7" s="27" t="str">
        <f t="shared" ca="1" si="174"/>
        <v>S</v>
      </c>
      <c r="KD7" s="27" t="str">
        <f t="shared" ca="1" si="174"/>
        <v>M</v>
      </c>
      <c r="KE7" s="27" t="str">
        <f t="shared" ca="1" si="174"/>
        <v>T</v>
      </c>
      <c r="KF7" s="27" t="str">
        <f t="shared" ca="1" si="174"/>
        <v>W</v>
      </c>
      <c r="KG7" s="27" t="str">
        <f t="shared" ca="1" si="174"/>
        <v>T</v>
      </c>
      <c r="KH7" s="27" t="str">
        <f t="shared" ca="1" si="174"/>
        <v>F</v>
      </c>
      <c r="KI7" s="27" t="str">
        <f t="shared" ca="1" si="174"/>
        <v>S</v>
      </c>
      <c r="KJ7" s="27" t="str">
        <f t="shared" ca="1" si="174"/>
        <v>S</v>
      </c>
    </row>
    <row r="8" spans="1:296" ht="11.25" customHeight="1" thickBot="1" x14ac:dyDescent="0.3">
      <c r="A8" s="138" t="s">
        <v>11</v>
      </c>
      <c r="C8" s="11"/>
      <c r="D8" s="11"/>
      <c r="F8"/>
      <c r="I8" t="str">
        <f>IF(OR(ISBLANK(task_start),ISBLANK(task_end)),"",task_end-task_start+1)</f>
        <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row>
    <row r="9" spans="1:296" s="1" customFormat="1" ht="30" customHeight="1" thickBot="1" x14ac:dyDescent="0.3">
      <c r="A9" s="10" t="s">
        <v>139</v>
      </c>
      <c r="B9" s="18" t="s">
        <v>12</v>
      </c>
      <c r="C9" s="19"/>
      <c r="D9" s="19"/>
      <c r="E9" s="20"/>
      <c r="F9" s="21"/>
      <c r="G9" s="22"/>
      <c r="H9" s="3"/>
      <c r="I9" s="3" t="str">
        <f t="shared" ref="I9:I93" si="175">IF(OR(ISBLANK(task_start),ISBLANK(task_end)),"",task_end-task_start+1)</f>
        <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row>
    <row r="10" spans="1:296" s="1" customFormat="1" ht="30" customHeight="1" thickBot="1" x14ac:dyDescent="0.3">
      <c r="A10" s="10" t="s">
        <v>130</v>
      </c>
      <c r="B10" s="109" t="s">
        <v>14</v>
      </c>
      <c r="C10" s="14" t="s">
        <v>15</v>
      </c>
      <c r="D10" s="14">
        <v>5</v>
      </c>
      <c r="E10" s="4">
        <v>0.75</v>
      </c>
      <c r="F10" s="12">
        <f ca="1">Project_Start</f>
        <v>44670</v>
      </c>
      <c r="G10" s="12">
        <f ca="1">SUM(F10+D10)</f>
        <v>44675</v>
      </c>
      <c r="H10" s="3"/>
      <c r="I10" s="3">
        <f t="shared" ca="1" si="175"/>
        <v>6</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row>
    <row r="11" spans="1:296" s="1" customFormat="1" ht="30" customHeight="1" thickBot="1" x14ac:dyDescent="0.3">
      <c r="A11" s="10" t="s">
        <v>16</v>
      </c>
      <c r="B11" s="109" t="s">
        <v>17</v>
      </c>
      <c r="C11" s="14"/>
      <c r="D11" s="14">
        <v>2</v>
      </c>
      <c r="E11" s="4">
        <v>0.6</v>
      </c>
      <c r="F11" s="12">
        <f ca="1">G10</f>
        <v>44675</v>
      </c>
      <c r="G11" s="12">
        <f t="shared" ref="G11:G24" ca="1" si="176">SUM(F11+D11)</f>
        <v>44677</v>
      </c>
      <c r="H11" s="3"/>
      <c r="I11" s="3">
        <f t="shared" ca="1" si="175"/>
        <v>3</v>
      </c>
      <c r="J11" s="6"/>
      <c r="K11" s="6"/>
      <c r="L11" s="6"/>
      <c r="M11" s="6"/>
      <c r="N11" s="6"/>
      <c r="O11" s="6"/>
      <c r="P11" s="6"/>
      <c r="Q11" s="6"/>
      <c r="R11" s="6"/>
      <c r="S11" s="6"/>
      <c r="T11" s="6"/>
      <c r="U11" s="6"/>
      <c r="V11" s="7"/>
      <c r="W11" s="7"/>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row>
    <row r="12" spans="1:296" s="1" customFormat="1" ht="30" customHeight="1" thickBot="1" x14ac:dyDescent="0.3">
      <c r="A12" s="9"/>
      <c r="B12" s="109" t="s">
        <v>18</v>
      </c>
      <c r="C12" s="14"/>
      <c r="D12" s="14">
        <v>2</v>
      </c>
      <c r="E12" s="4">
        <v>0.5</v>
      </c>
      <c r="F12" s="12">
        <f t="shared" ref="F12:F24" ca="1" si="177">G11</f>
        <v>44677</v>
      </c>
      <c r="G12" s="12">
        <f t="shared" ca="1" si="176"/>
        <v>44679</v>
      </c>
      <c r="H12" s="3"/>
      <c r="I12" s="3">
        <f t="shared" ca="1" si="175"/>
        <v>3</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row>
    <row r="13" spans="1:296" s="1" customFormat="1" ht="30" customHeight="1" thickBot="1" x14ac:dyDescent="0.3">
      <c r="A13" s="9"/>
      <c r="B13" s="109" t="s">
        <v>19</v>
      </c>
      <c r="C13" s="14"/>
      <c r="D13" s="14">
        <v>2</v>
      </c>
      <c r="E13" s="4">
        <v>0.35</v>
      </c>
      <c r="F13" s="12">
        <f t="shared" ca="1" si="177"/>
        <v>44679</v>
      </c>
      <c r="G13" s="12">
        <f t="shared" ca="1" si="176"/>
        <v>44681</v>
      </c>
      <c r="H13" s="3"/>
      <c r="I13" s="3">
        <f t="shared" ca="1" si="175"/>
        <v>3</v>
      </c>
      <c r="J13" s="6"/>
      <c r="K13" s="6"/>
      <c r="L13" s="6"/>
      <c r="M13" s="6"/>
      <c r="N13" s="6"/>
      <c r="O13" s="6"/>
      <c r="P13" s="6"/>
      <c r="Q13" s="6"/>
      <c r="R13" s="6"/>
      <c r="S13" s="6"/>
      <c r="T13" s="6"/>
      <c r="U13" s="6"/>
      <c r="V13" s="6"/>
      <c r="W13" s="6"/>
      <c r="X13" s="6"/>
      <c r="Y13" s="6"/>
      <c r="Z13" s="7"/>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row>
    <row r="14" spans="1:296" s="95" customFormat="1" ht="30" customHeight="1" thickBot="1" x14ac:dyDescent="0.3">
      <c r="A14" s="9"/>
      <c r="B14" s="110" t="s">
        <v>20</v>
      </c>
      <c r="C14" s="23"/>
      <c r="D14" s="23">
        <v>2</v>
      </c>
      <c r="E14" s="24">
        <v>0.35</v>
      </c>
      <c r="F14" s="12">
        <f t="shared" ca="1" si="177"/>
        <v>44681</v>
      </c>
      <c r="G14" s="12">
        <f t="shared" ca="1" si="176"/>
        <v>44683</v>
      </c>
      <c r="H14" s="93"/>
      <c r="I14" s="93">
        <f t="shared" ca="1" si="175"/>
        <v>3</v>
      </c>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row>
    <row r="15" spans="1:296" s="1" customFormat="1" ht="30" customHeight="1" thickBot="1" x14ac:dyDescent="0.3">
      <c r="A15" s="10" t="s">
        <v>13</v>
      </c>
      <c r="B15" s="109" t="s">
        <v>21</v>
      </c>
      <c r="C15" s="14" t="s">
        <v>15</v>
      </c>
      <c r="D15" s="14">
        <v>2</v>
      </c>
      <c r="E15" s="4">
        <v>0.75</v>
      </c>
      <c r="F15" s="12">
        <f t="shared" ca="1" si="177"/>
        <v>44683</v>
      </c>
      <c r="G15" s="12">
        <f t="shared" ca="1" si="176"/>
        <v>44685</v>
      </c>
      <c r="H15" s="3"/>
      <c r="I15" s="3">
        <f t="shared" ca="1" si="175"/>
        <v>3</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row>
    <row r="16" spans="1:296" s="1" customFormat="1" ht="45.75" customHeight="1" thickBot="1" x14ac:dyDescent="0.3">
      <c r="A16" s="10" t="s">
        <v>16</v>
      </c>
      <c r="B16" s="109" t="s">
        <v>22</v>
      </c>
      <c r="C16" s="14"/>
      <c r="D16" s="14">
        <v>2</v>
      </c>
      <c r="E16" s="4">
        <v>0.6</v>
      </c>
      <c r="F16" s="12">
        <f t="shared" ca="1" si="177"/>
        <v>44685</v>
      </c>
      <c r="G16" s="12">
        <f t="shared" ca="1" si="176"/>
        <v>44687</v>
      </c>
      <c r="H16" s="3"/>
      <c r="I16" s="3">
        <f t="shared" ca="1" si="175"/>
        <v>3</v>
      </c>
      <c r="J16" s="6"/>
      <c r="K16" s="6"/>
      <c r="L16" s="6"/>
      <c r="M16" s="6"/>
      <c r="N16" s="6"/>
      <c r="O16" s="6"/>
      <c r="P16" s="6"/>
      <c r="Q16" s="6"/>
      <c r="R16" s="6"/>
      <c r="S16" s="6"/>
      <c r="T16" s="6"/>
      <c r="U16" s="6"/>
      <c r="V16" s="7"/>
      <c r="W16" s="7"/>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row>
    <row r="17" spans="1:296" s="1" customFormat="1" ht="45.75" customHeight="1" thickBot="1" x14ac:dyDescent="0.3">
      <c r="A17" s="9"/>
      <c r="B17" s="111" t="s">
        <v>23</v>
      </c>
      <c r="C17" s="14"/>
      <c r="D17" s="14">
        <v>2</v>
      </c>
      <c r="E17" s="4">
        <v>0.5</v>
      </c>
      <c r="F17" s="12">
        <f t="shared" ca="1" si="177"/>
        <v>44687</v>
      </c>
      <c r="G17" s="12">
        <f t="shared" ca="1" si="176"/>
        <v>44689</v>
      </c>
      <c r="H17" s="3"/>
      <c r="I17" s="3">
        <f t="shared" ca="1" si="175"/>
        <v>3</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row>
    <row r="18" spans="1:296" s="1" customFormat="1" ht="62.25" customHeight="1" thickBot="1" x14ac:dyDescent="0.3">
      <c r="A18" s="9"/>
      <c r="B18" s="109" t="s">
        <v>24</v>
      </c>
      <c r="C18" s="14"/>
      <c r="D18" s="14">
        <v>60</v>
      </c>
      <c r="E18" s="4">
        <v>0.2</v>
      </c>
      <c r="F18" s="12">
        <f t="shared" ca="1" si="177"/>
        <v>44689</v>
      </c>
      <c r="G18" s="12">
        <f t="shared" ca="1" si="176"/>
        <v>44749</v>
      </c>
      <c r="H18" s="3"/>
      <c r="I18" s="3">
        <f t="shared" ca="1" si="175"/>
        <v>61</v>
      </c>
      <c r="J18" s="6"/>
      <c r="K18" s="6"/>
      <c r="L18" s="6"/>
      <c r="M18" s="6"/>
      <c r="N18" s="6"/>
      <c r="O18" s="6"/>
      <c r="P18" s="6"/>
      <c r="Q18" s="6"/>
      <c r="R18" s="6"/>
      <c r="S18" s="6"/>
      <c r="T18" s="6"/>
      <c r="U18" s="6"/>
      <c r="V18" s="6"/>
      <c r="W18" s="6"/>
      <c r="X18" s="6"/>
      <c r="Y18" s="6"/>
      <c r="Z18" s="7"/>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row>
    <row r="19" spans="1:296" s="95" customFormat="1" ht="30" customHeight="1" thickBot="1" x14ac:dyDescent="0.3">
      <c r="A19" s="9"/>
      <c r="B19" s="109" t="s">
        <v>25</v>
      </c>
      <c r="C19" s="23"/>
      <c r="D19" s="23">
        <v>2</v>
      </c>
      <c r="E19" s="24">
        <v>0.35</v>
      </c>
      <c r="F19" s="12">
        <f t="shared" ca="1" si="177"/>
        <v>44749</v>
      </c>
      <c r="G19" s="12">
        <f t="shared" ca="1" si="176"/>
        <v>44751</v>
      </c>
      <c r="H19" s="93"/>
      <c r="I19" s="93">
        <f t="shared" ca="1" si="175"/>
        <v>3</v>
      </c>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row>
    <row r="20" spans="1:296" s="1" customFormat="1" ht="30" customHeight="1" thickBot="1" x14ac:dyDescent="0.3">
      <c r="A20" s="10" t="s">
        <v>13</v>
      </c>
      <c r="B20" s="110" t="s">
        <v>26</v>
      </c>
      <c r="C20" s="14" t="s">
        <v>15</v>
      </c>
      <c r="D20" s="14">
        <v>2</v>
      </c>
      <c r="E20" s="4">
        <v>0.75</v>
      </c>
      <c r="F20" s="12">
        <f t="shared" ca="1" si="177"/>
        <v>44751</v>
      </c>
      <c r="G20" s="12">
        <f t="shared" ca="1" si="176"/>
        <v>44753</v>
      </c>
      <c r="H20" s="3"/>
      <c r="I20" s="3">
        <f t="shared" ca="1" si="175"/>
        <v>3</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row>
    <row r="21" spans="1:296" s="1" customFormat="1" ht="63" customHeight="1" thickBot="1" x14ac:dyDescent="0.3">
      <c r="A21" s="10" t="s">
        <v>16</v>
      </c>
      <c r="B21" s="109" t="s">
        <v>27</v>
      </c>
      <c r="C21" s="14"/>
      <c r="D21" s="14">
        <v>2</v>
      </c>
      <c r="E21" s="4">
        <v>0.6</v>
      </c>
      <c r="F21" s="12">
        <f t="shared" ca="1" si="177"/>
        <v>44753</v>
      </c>
      <c r="G21" s="12">
        <f t="shared" ca="1" si="176"/>
        <v>44755</v>
      </c>
      <c r="H21" s="3"/>
      <c r="I21" s="3">
        <f t="shared" ca="1" si="175"/>
        <v>3</v>
      </c>
      <c r="J21" s="6"/>
      <c r="K21" s="6"/>
      <c r="L21" s="6"/>
      <c r="M21" s="6"/>
      <c r="N21" s="6"/>
      <c r="O21" s="6"/>
      <c r="P21" s="6"/>
      <c r="Q21" s="6"/>
      <c r="R21" s="6"/>
      <c r="S21" s="6"/>
      <c r="T21" s="6"/>
      <c r="U21" s="6"/>
      <c r="V21" s="7"/>
      <c r="W21" s="7"/>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row>
    <row r="22" spans="1:296" s="1" customFormat="1" ht="152.25" customHeight="1" thickBot="1" x14ac:dyDescent="0.3">
      <c r="A22" s="9"/>
      <c r="B22" s="109" t="s">
        <v>28</v>
      </c>
      <c r="C22" s="14"/>
      <c r="D22" s="14">
        <v>2</v>
      </c>
      <c r="E22" s="4">
        <v>0.5</v>
      </c>
      <c r="F22" s="12">
        <f t="shared" ca="1" si="177"/>
        <v>44755</v>
      </c>
      <c r="G22" s="12">
        <f t="shared" ca="1" si="176"/>
        <v>44757</v>
      </c>
      <c r="H22" s="3"/>
      <c r="I22" s="3">
        <f t="shared" ca="1" si="175"/>
        <v>3</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row>
    <row r="23" spans="1:296" s="1" customFormat="1" ht="36.75" customHeight="1" thickBot="1" x14ac:dyDescent="0.3">
      <c r="A23" s="9"/>
      <c r="B23" s="109" t="s">
        <v>29</v>
      </c>
      <c r="C23" s="14"/>
      <c r="D23" s="14">
        <v>2</v>
      </c>
      <c r="E23" s="4">
        <v>0.3</v>
      </c>
      <c r="F23" s="12">
        <f t="shared" ca="1" si="177"/>
        <v>44757</v>
      </c>
      <c r="G23" s="12">
        <f t="shared" ca="1" si="176"/>
        <v>44759</v>
      </c>
      <c r="H23" s="3"/>
      <c r="I23" s="3">
        <f t="shared" ca="1" si="175"/>
        <v>3</v>
      </c>
      <c r="J23" s="6"/>
      <c r="K23" s="6"/>
      <c r="L23" s="6"/>
      <c r="M23" s="6"/>
      <c r="N23" s="6"/>
      <c r="O23" s="6"/>
      <c r="P23" s="6"/>
      <c r="Q23" s="6"/>
      <c r="R23" s="6"/>
      <c r="S23" s="6"/>
      <c r="T23" s="6"/>
      <c r="U23" s="6"/>
      <c r="V23" s="6"/>
      <c r="W23" s="6"/>
      <c r="X23" s="6"/>
      <c r="Y23" s="6"/>
      <c r="Z23" s="7"/>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row>
    <row r="24" spans="1:296" s="95" customFormat="1" ht="30" customHeight="1" thickBot="1" x14ac:dyDescent="0.3">
      <c r="A24" s="9"/>
      <c r="B24" s="109" t="s">
        <v>30</v>
      </c>
      <c r="C24" s="23"/>
      <c r="D24" s="23">
        <v>2</v>
      </c>
      <c r="E24" s="24">
        <v>0.3</v>
      </c>
      <c r="F24" s="12">
        <f t="shared" ca="1" si="177"/>
        <v>44759</v>
      </c>
      <c r="G24" s="12">
        <f t="shared" ca="1" si="176"/>
        <v>44761</v>
      </c>
      <c r="H24" s="93"/>
      <c r="I24" s="93">
        <f t="shared" ca="1" si="175"/>
        <v>3</v>
      </c>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row>
    <row r="25" spans="1:296" s="1" customFormat="1" ht="30" customHeight="1" thickBot="1" x14ac:dyDescent="0.3">
      <c r="A25" s="10" t="s">
        <v>31</v>
      </c>
      <c r="B25" s="28" t="s">
        <v>32</v>
      </c>
      <c r="C25" s="29"/>
      <c r="D25" s="29"/>
      <c r="E25" s="30"/>
      <c r="F25" s="31"/>
      <c r="G25" s="32"/>
      <c r="H25" s="96"/>
      <c r="I25" s="96" t="str">
        <f t="shared" si="175"/>
        <v/>
      </c>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c r="IU25" s="97"/>
      <c r="IV25" s="97"/>
      <c r="IW25" s="97"/>
      <c r="IX25" s="97"/>
      <c r="IY25" s="97"/>
      <c r="IZ25" s="97"/>
      <c r="JA25" s="97"/>
      <c r="JB25" s="97"/>
      <c r="JC25" s="97"/>
      <c r="JD25" s="97"/>
      <c r="JE25" s="97"/>
      <c r="JF25" s="97"/>
      <c r="JG25" s="97"/>
      <c r="JH25" s="97"/>
      <c r="JI25" s="97"/>
      <c r="JJ25" s="97"/>
      <c r="JK25" s="97"/>
      <c r="JL25" s="97"/>
      <c r="JM25" s="97"/>
      <c r="JN25" s="97"/>
      <c r="JO25" s="97"/>
      <c r="JP25" s="97"/>
      <c r="JQ25" s="97"/>
      <c r="JR25" s="97"/>
      <c r="JS25" s="97"/>
      <c r="JT25" s="97"/>
      <c r="JU25" s="97"/>
      <c r="JV25" s="97"/>
      <c r="JW25" s="97"/>
      <c r="JX25" s="97"/>
      <c r="JY25" s="97"/>
      <c r="JZ25" s="97"/>
      <c r="KA25" s="97"/>
      <c r="KB25" s="97"/>
      <c r="KC25" s="97"/>
      <c r="KD25" s="97"/>
      <c r="KE25" s="97"/>
      <c r="KF25" s="97"/>
      <c r="KG25" s="97"/>
      <c r="KH25" s="97"/>
      <c r="KI25" s="97"/>
      <c r="KJ25" s="97"/>
    </row>
    <row r="26" spans="1:296" s="1" customFormat="1" ht="30" customHeight="1" thickBot="1" x14ac:dyDescent="0.3">
      <c r="A26" s="10"/>
      <c r="B26" s="112" t="s">
        <v>33</v>
      </c>
      <c r="C26" s="15" t="s">
        <v>15</v>
      </c>
      <c r="D26" s="15">
        <v>2</v>
      </c>
      <c r="E26" s="5">
        <v>0.5</v>
      </c>
      <c r="F26" s="13">
        <f ca="1">F14+1</f>
        <v>44682</v>
      </c>
      <c r="G26" s="13">
        <f ca="1">SUM(F26+D26)</f>
        <v>44684</v>
      </c>
      <c r="H26" s="3"/>
      <c r="I26" s="3">
        <f t="shared" ca="1" si="175"/>
        <v>3</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row>
    <row r="27" spans="1:296" s="1" customFormat="1" ht="30" customHeight="1" thickBot="1" x14ac:dyDescent="0.3">
      <c r="A27" s="9"/>
      <c r="B27" s="112" t="s">
        <v>34</v>
      </c>
      <c r="C27" s="15"/>
      <c r="D27" s="15">
        <v>4</v>
      </c>
      <c r="E27" s="5">
        <v>0.5</v>
      </c>
      <c r="F27" s="13">
        <f ca="1">F26+2</f>
        <v>44684</v>
      </c>
      <c r="G27" s="13">
        <f t="shared" ref="G27:G37" ca="1" si="178">SUM(F27+D27)</f>
        <v>44688</v>
      </c>
      <c r="H27" s="3"/>
      <c r="I27" s="3">
        <f t="shared" ca="1" si="175"/>
        <v>5</v>
      </c>
      <c r="J27" s="6"/>
      <c r="K27" s="6"/>
      <c r="L27" s="6"/>
      <c r="M27" s="6"/>
      <c r="N27" s="6"/>
      <c r="O27" s="6"/>
      <c r="P27" s="6"/>
      <c r="Q27" s="6"/>
      <c r="R27" s="6"/>
      <c r="S27" s="6"/>
      <c r="T27" s="6"/>
      <c r="U27" s="6"/>
      <c r="V27" s="7"/>
      <c r="W27" s="7"/>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row>
    <row r="28" spans="1:296" s="1" customFormat="1" ht="30" customHeight="1" thickBot="1" x14ac:dyDescent="0.3">
      <c r="A28" s="9"/>
      <c r="B28" s="112" t="s">
        <v>35</v>
      </c>
      <c r="C28" s="15"/>
      <c r="D28" s="15">
        <v>3</v>
      </c>
      <c r="E28" s="5">
        <v>0.05</v>
      </c>
      <c r="F28" s="13">
        <f t="shared" ref="F28:F37" ca="1" si="179">F27+2</f>
        <v>44686</v>
      </c>
      <c r="G28" s="13">
        <f t="shared" ca="1" si="178"/>
        <v>44689</v>
      </c>
      <c r="H28" s="3"/>
      <c r="I28" s="3">
        <f t="shared" ca="1" si="175"/>
        <v>4</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row>
    <row r="29" spans="1:296" s="1" customFormat="1" ht="30" customHeight="1" thickBot="1" x14ac:dyDescent="0.3">
      <c r="A29" s="9"/>
      <c r="B29" s="112" t="s">
        <v>36</v>
      </c>
      <c r="C29" s="15"/>
      <c r="D29" s="15">
        <v>1</v>
      </c>
      <c r="E29" s="5">
        <v>0.5</v>
      </c>
      <c r="F29" s="13">
        <f t="shared" ca="1" si="179"/>
        <v>44688</v>
      </c>
      <c r="G29" s="13">
        <f t="shared" ca="1" si="178"/>
        <v>44689</v>
      </c>
      <c r="H29" s="3"/>
      <c r="I29" s="3">
        <f t="shared" ca="1" si="175"/>
        <v>2</v>
      </c>
      <c r="J29" s="6"/>
      <c r="K29" s="6"/>
      <c r="L29" s="6"/>
      <c r="M29" s="6"/>
      <c r="N29" s="6"/>
      <c r="O29" s="6"/>
      <c r="P29" s="6"/>
      <c r="Q29" s="6"/>
      <c r="R29" s="6"/>
      <c r="S29" s="6"/>
      <c r="T29" s="6"/>
      <c r="U29" s="6"/>
      <c r="V29" s="6"/>
      <c r="W29" s="6"/>
      <c r="X29" s="6"/>
      <c r="Y29" s="6"/>
      <c r="Z29" s="7"/>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row>
    <row r="30" spans="1:296" s="1" customFormat="1" ht="30" customHeight="1" thickBot="1" x14ac:dyDescent="0.3">
      <c r="A30" s="10"/>
      <c r="B30" s="112" t="s">
        <v>37</v>
      </c>
      <c r="C30" s="15" t="s">
        <v>15</v>
      </c>
      <c r="D30" s="15">
        <v>2</v>
      </c>
      <c r="E30" s="5">
        <v>0.5</v>
      </c>
      <c r="F30" s="13">
        <f t="shared" ca="1" si="179"/>
        <v>44690</v>
      </c>
      <c r="G30" s="13">
        <f t="shared" ca="1" si="178"/>
        <v>44692</v>
      </c>
      <c r="H30" s="3"/>
      <c r="I30" s="3">
        <f t="shared" ca="1" si="175"/>
        <v>3</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row>
    <row r="31" spans="1:296" s="1" customFormat="1" ht="30" customHeight="1" thickBot="1" x14ac:dyDescent="0.3">
      <c r="A31" s="9"/>
      <c r="B31" s="112" t="s">
        <v>38</v>
      </c>
      <c r="C31" s="15"/>
      <c r="D31" s="15">
        <v>3</v>
      </c>
      <c r="E31" s="5">
        <v>0.5</v>
      </c>
      <c r="F31" s="13">
        <f t="shared" ca="1" si="179"/>
        <v>44692</v>
      </c>
      <c r="G31" s="13">
        <f t="shared" ca="1" si="178"/>
        <v>44695</v>
      </c>
      <c r="H31" s="3"/>
      <c r="I31" s="3">
        <f t="shared" ca="1" si="175"/>
        <v>4</v>
      </c>
      <c r="J31" s="6"/>
      <c r="K31" s="6"/>
      <c r="L31" s="6"/>
      <c r="M31" s="6"/>
      <c r="N31" s="6"/>
      <c r="O31" s="6"/>
      <c r="P31" s="6"/>
      <c r="Q31" s="6"/>
      <c r="R31" s="6"/>
      <c r="S31" s="6"/>
      <c r="T31" s="6"/>
      <c r="U31" s="6"/>
      <c r="V31" s="7"/>
      <c r="W31" s="7"/>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row>
    <row r="32" spans="1:296" s="1" customFormat="1" ht="30" customHeight="1" thickBot="1" x14ac:dyDescent="0.3">
      <c r="A32" s="9"/>
      <c r="B32" s="112" t="s">
        <v>39</v>
      </c>
      <c r="C32" s="15"/>
      <c r="D32" s="15">
        <v>5</v>
      </c>
      <c r="E32" s="5">
        <v>0.05</v>
      </c>
      <c r="F32" s="13">
        <f t="shared" ca="1" si="179"/>
        <v>44694</v>
      </c>
      <c r="G32" s="13">
        <f t="shared" ca="1" si="178"/>
        <v>44699</v>
      </c>
      <c r="H32" s="3"/>
      <c r="I32" s="3">
        <f t="shared" ca="1" si="175"/>
        <v>6</v>
      </c>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row>
    <row r="33" spans="1:296" s="1" customFormat="1" ht="30" customHeight="1" thickBot="1" x14ac:dyDescent="0.3">
      <c r="A33" s="9"/>
      <c r="B33" s="112" t="s">
        <v>40</v>
      </c>
      <c r="C33" s="15"/>
      <c r="D33" s="15">
        <v>10</v>
      </c>
      <c r="E33" s="5">
        <v>0.5</v>
      </c>
      <c r="F33" s="13">
        <f t="shared" ca="1" si="179"/>
        <v>44696</v>
      </c>
      <c r="G33" s="13">
        <f t="shared" ca="1" si="178"/>
        <v>44706</v>
      </c>
      <c r="H33" s="3"/>
      <c r="I33" s="3">
        <f t="shared" ca="1" si="175"/>
        <v>11</v>
      </c>
      <c r="J33" s="6"/>
      <c r="K33" s="6"/>
      <c r="L33" s="6"/>
      <c r="M33" s="6"/>
      <c r="N33" s="6"/>
      <c r="O33" s="6"/>
      <c r="P33" s="6"/>
      <c r="Q33" s="6"/>
      <c r="R33" s="6"/>
      <c r="S33" s="6"/>
      <c r="T33" s="6"/>
      <c r="U33" s="6"/>
      <c r="V33" s="6"/>
      <c r="W33" s="6"/>
      <c r="X33" s="6"/>
      <c r="Y33" s="6"/>
      <c r="Z33" s="7"/>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row>
    <row r="34" spans="1:296" s="1" customFormat="1" ht="30" customHeight="1" thickBot="1" x14ac:dyDescent="0.3">
      <c r="A34" s="9"/>
      <c r="B34" s="112" t="s">
        <v>41</v>
      </c>
      <c r="C34" s="15"/>
      <c r="D34" s="15">
        <v>2</v>
      </c>
      <c r="E34" s="5">
        <v>0.5</v>
      </c>
      <c r="F34" s="13">
        <f t="shared" ca="1" si="179"/>
        <v>44698</v>
      </c>
      <c r="G34" s="13">
        <f t="shared" ca="1" si="178"/>
        <v>44700</v>
      </c>
      <c r="H34" s="3"/>
      <c r="I34" s="3">
        <f t="shared" ca="1" si="175"/>
        <v>3</v>
      </c>
      <c r="J34" s="6"/>
      <c r="K34" s="6"/>
      <c r="L34" s="6"/>
      <c r="M34" s="6"/>
      <c r="N34" s="6"/>
      <c r="O34" s="6"/>
      <c r="P34" s="6"/>
      <c r="Q34" s="6"/>
      <c r="R34" s="6"/>
      <c r="S34" s="6"/>
      <c r="T34" s="6"/>
      <c r="U34" s="6"/>
      <c r="V34" s="7"/>
      <c r="W34" s="7"/>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row>
    <row r="35" spans="1:296" s="1" customFormat="1" ht="30" customHeight="1" thickBot="1" x14ac:dyDescent="0.3">
      <c r="A35" s="9"/>
      <c r="B35" s="112" t="s">
        <v>42</v>
      </c>
      <c r="C35" s="15"/>
      <c r="D35" s="15">
        <v>1</v>
      </c>
      <c r="E35" s="5">
        <v>0.05</v>
      </c>
      <c r="F35" s="13">
        <f t="shared" ca="1" si="179"/>
        <v>44700</v>
      </c>
      <c r="G35" s="13">
        <f t="shared" ca="1" si="178"/>
        <v>44701</v>
      </c>
      <c r="H35" s="3"/>
      <c r="I35" s="3">
        <f t="shared" ca="1" si="175"/>
        <v>2</v>
      </c>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row>
    <row r="36" spans="1:296" s="1" customFormat="1" ht="30" customHeight="1" thickBot="1" x14ac:dyDescent="0.3">
      <c r="A36" s="9"/>
      <c r="B36" s="112" t="s">
        <v>43</v>
      </c>
      <c r="C36" s="15"/>
      <c r="D36" s="15">
        <v>4</v>
      </c>
      <c r="E36" s="5">
        <v>0.5</v>
      </c>
      <c r="F36" s="13">
        <f t="shared" ca="1" si="179"/>
        <v>44702</v>
      </c>
      <c r="G36" s="13">
        <f t="shared" ca="1" si="178"/>
        <v>44706</v>
      </c>
      <c r="H36" s="3"/>
      <c r="I36" s="3">
        <f t="shared" ca="1" si="175"/>
        <v>5</v>
      </c>
      <c r="J36" s="6"/>
      <c r="K36" s="6"/>
      <c r="L36" s="6"/>
      <c r="M36" s="6"/>
      <c r="N36" s="6"/>
      <c r="O36" s="6"/>
      <c r="P36" s="6"/>
      <c r="Q36" s="6"/>
      <c r="R36" s="6"/>
      <c r="S36" s="6"/>
      <c r="T36" s="6"/>
      <c r="U36" s="6"/>
      <c r="V36" s="6"/>
      <c r="W36" s="6"/>
      <c r="X36" s="6"/>
      <c r="Y36" s="6"/>
      <c r="Z36" s="7"/>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row>
    <row r="37" spans="1:296" s="1" customFormat="1" ht="90.75" thickBot="1" x14ac:dyDescent="0.3">
      <c r="A37" s="10"/>
      <c r="B37" s="112" t="s">
        <v>143</v>
      </c>
      <c r="C37" s="15" t="s">
        <v>15</v>
      </c>
      <c r="D37" s="15">
        <v>2</v>
      </c>
      <c r="E37" s="5">
        <v>0.5</v>
      </c>
      <c r="F37" s="13">
        <f t="shared" ca="1" si="179"/>
        <v>44704</v>
      </c>
      <c r="G37" s="13">
        <f t="shared" ca="1" si="178"/>
        <v>44706</v>
      </c>
      <c r="H37" s="3"/>
      <c r="I37" s="3">
        <f t="shared" ca="1" si="175"/>
        <v>3</v>
      </c>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row>
    <row r="38" spans="1:296" s="1" customFormat="1" ht="30" customHeight="1" thickBot="1" x14ac:dyDescent="0.3">
      <c r="A38" s="9" t="s">
        <v>44</v>
      </c>
      <c r="B38" s="33" t="s">
        <v>45</v>
      </c>
      <c r="C38" s="34"/>
      <c r="D38" s="34"/>
      <c r="E38" s="35"/>
      <c r="F38" s="36"/>
      <c r="G38" s="37"/>
      <c r="H38" s="96"/>
      <c r="I38" s="96" t="str">
        <f t="shared" si="175"/>
        <v/>
      </c>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c r="IW38" s="97"/>
      <c r="IX38" s="97"/>
      <c r="IY38" s="97"/>
      <c r="IZ38" s="97"/>
      <c r="JA38" s="97"/>
      <c r="JB38" s="97"/>
      <c r="JC38" s="97"/>
      <c r="JD38" s="97"/>
      <c r="JE38" s="97"/>
      <c r="JF38" s="97"/>
      <c r="JG38" s="97"/>
      <c r="JH38" s="97"/>
      <c r="JI38" s="97"/>
      <c r="JJ38" s="97"/>
      <c r="JK38" s="97"/>
      <c r="JL38" s="97"/>
      <c r="JM38" s="97"/>
      <c r="JN38" s="97"/>
      <c r="JO38" s="97"/>
      <c r="JP38" s="97"/>
      <c r="JQ38" s="97"/>
      <c r="JR38" s="97"/>
      <c r="JS38" s="97"/>
      <c r="JT38" s="97"/>
      <c r="JU38" s="97"/>
      <c r="JV38" s="97"/>
      <c r="JW38" s="97"/>
      <c r="JX38" s="97"/>
      <c r="JY38" s="97"/>
      <c r="JZ38" s="97"/>
      <c r="KA38" s="97"/>
      <c r="KB38" s="97"/>
      <c r="KC38" s="97"/>
      <c r="KD38" s="97"/>
      <c r="KE38" s="97"/>
      <c r="KF38" s="97"/>
      <c r="KG38" s="97"/>
      <c r="KH38" s="97"/>
      <c r="KI38" s="97"/>
      <c r="KJ38" s="97"/>
    </row>
    <row r="39" spans="1:296" s="1" customFormat="1" ht="30" customHeight="1" thickBot="1" x14ac:dyDescent="0.3">
      <c r="A39" s="9"/>
      <c r="B39" s="113" t="s">
        <v>46</v>
      </c>
      <c r="C39" s="38" t="s">
        <v>15</v>
      </c>
      <c r="D39" s="38">
        <v>2</v>
      </c>
      <c r="E39" s="39">
        <v>0.5</v>
      </c>
      <c r="F39" s="40">
        <f ca="1">F10+15</f>
        <v>44685</v>
      </c>
      <c r="G39" s="40">
        <f ca="1">SUM(F39+D39)</f>
        <v>44687</v>
      </c>
      <c r="H39" s="3"/>
      <c r="I39" s="3">
        <f t="shared" ca="1" si="175"/>
        <v>3</v>
      </c>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row>
    <row r="40" spans="1:296" s="1" customFormat="1" ht="30" customHeight="1" thickBot="1" x14ac:dyDescent="0.3">
      <c r="A40" s="9"/>
      <c r="B40" s="113" t="s">
        <v>47</v>
      </c>
      <c r="C40" s="38"/>
      <c r="D40" s="38">
        <v>3</v>
      </c>
      <c r="E40" s="39">
        <v>0.5</v>
      </c>
      <c r="F40" s="40">
        <f ca="1">G39+1</f>
        <v>44688</v>
      </c>
      <c r="G40" s="40">
        <f t="shared" ref="G40:G48" ca="1" si="180">SUM(F40+D40)</f>
        <v>44691</v>
      </c>
      <c r="H40" s="3"/>
      <c r="I40" s="3">
        <f t="shared" ca="1" si="175"/>
        <v>4</v>
      </c>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row>
    <row r="41" spans="1:296" s="1" customFormat="1" ht="30" customHeight="1" thickBot="1" x14ac:dyDescent="0.3">
      <c r="A41" s="9"/>
      <c r="B41" s="113" t="s">
        <v>48</v>
      </c>
      <c r="C41" s="38"/>
      <c r="D41" s="38">
        <v>1</v>
      </c>
      <c r="E41" s="39">
        <v>0.05</v>
      </c>
      <c r="F41" s="40">
        <f ca="1">F40+5</f>
        <v>44693</v>
      </c>
      <c r="G41" s="40">
        <f t="shared" ca="1" si="180"/>
        <v>44694</v>
      </c>
      <c r="H41" s="3"/>
      <c r="I41" s="3">
        <f t="shared" ca="1" si="175"/>
        <v>2</v>
      </c>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row>
    <row r="42" spans="1:296" s="1" customFormat="1" ht="30" customHeight="1" thickBot="1" x14ac:dyDescent="0.3">
      <c r="A42" s="9"/>
      <c r="B42" s="113" t="s">
        <v>49</v>
      </c>
      <c r="C42" s="38"/>
      <c r="D42" s="38">
        <v>5</v>
      </c>
      <c r="E42" s="39">
        <v>0.5</v>
      </c>
      <c r="F42" s="40">
        <f ca="1">G41+1</f>
        <v>44695</v>
      </c>
      <c r="G42" s="40">
        <f t="shared" ca="1" si="180"/>
        <v>44700</v>
      </c>
      <c r="H42" s="3"/>
      <c r="I42" s="3">
        <f t="shared" ca="1" si="175"/>
        <v>6</v>
      </c>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row>
    <row r="43" spans="1:296" s="1" customFormat="1" ht="30" customHeight="1" thickBot="1" x14ac:dyDescent="0.3">
      <c r="A43" s="9"/>
      <c r="B43" s="113" t="s">
        <v>50</v>
      </c>
      <c r="C43" s="38" t="s">
        <v>15</v>
      </c>
      <c r="D43" s="38">
        <v>2</v>
      </c>
      <c r="E43" s="39">
        <v>0.5</v>
      </c>
      <c r="F43" s="40">
        <f ca="1">F13+15</f>
        <v>44694</v>
      </c>
      <c r="G43" s="40">
        <f t="shared" ca="1" si="180"/>
        <v>44696</v>
      </c>
      <c r="H43" s="3"/>
      <c r="I43" s="3">
        <f t="shared" ca="1" si="175"/>
        <v>3</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row>
    <row r="44" spans="1:296" s="1" customFormat="1" ht="30" customHeight="1" thickBot="1" x14ac:dyDescent="0.3">
      <c r="A44" s="9"/>
      <c r="B44" s="113" t="s">
        <v>40</v>
      </c>
      <c r="C44" s="38" t="s">
        <v>15</v>
      </c>
      <c r="D44" s="38">
        <v>3</v>
      </c>
      <c r="E44" s="39">
        <v>0.5</v>
      </c>
      <c r="F44" s="40">
        <f ca="1">F14+15</f>
        <v>44696</v>
      </c>
      <c r="G44" s="40">
        <f t="shared" ca="1" si="180"/>
        <v>44699</v>
      </c>
      <c r="H44" s="3"/>
      <c r="I44" s="3">
        <f t="shared" ca="1" si="175"/>
        <v>4</v>
      </c>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row>
    <row r="45" spans="1:296" s="1" customFormat="1" ht="30" customHeight="1" thickBot="1" x14ac:dyDescent="0.3">
      <c r="A45" s="9"/>
      <c r="B45" s="113" t="s">
        <v>51</v>
      </c>
      <c r="C45" s="38"/>
      <c r="D45" s="38">
        <v>4</v>
      </c>
      <c r="E45" s="39">
        <v>0.5</v>
      </c>
      <c r="F45" s="40">
        <f ca="1">G44+1</f>
        <v>44700</v>
      </c>
      <c r="G45" s="40">
        <f t="shared" ca="1" si="180"/>
        <v>44704</v>
      </c>
      <c r="H45" s="3"/>
      <c r="I45" s="3">
        <f t="shared" ca="1" si="175"/>
        <v>5</v>
      </c>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row>
    <row r="46" spans="1:296" s="1" customFormat="1" ht="30" customHeight="1" thickBot="1" x14ac:dyDescent="0.3">
      <c r="A46" s="9"/>
      <c r="B46" s="113" t="s">
        <v>52</v>
      </c>
      <c r="C46" s="38"/>
      <c r="D46" s="38">
        <v>2</v>
      </c>
      <c r="E46" s="39">
        <v>0.05</v>
      </c>
      <c r="F46" s="40">
        <f ca="1">F45+5</f>
        <v>44705</v>
      </c>
      <c r="G46" s="40">
        <f t="shared" ca="1" si="180"/>
        <v>44707</v>
      </c>
      <c r="H46" s="3"/>
      <c r="I46" s="3">
        <f t="shared" ca="1" si="175"/>
        <v>3</v>
      </c>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row>
    <row r="47" spans="1:296" s="1" customFormat="1" ht="30" customHeight="1" thickBot="1" x14ac:dyDescent="0.3">
      <c r="A47" s="9"/>
      <c r="B47" s="113" t="s">
        <v>53</v>
      </c>
      <c r="C47" s="38"/>
      <c r="D47" s="38">
        <v>2</v>
      </c>
      <c r="E47" s="39">
        <v>0.5</v>
      </c>
      <c r="F47" s="40">
        <f ca="1">G46+1</f>
        <v>44708</v>
      </c>
      <c r="G47" s="40">
        <f t="shared" ca="1" si="180"/>
        <v>44710</v>
      </c>
      <c r="H47" s="3"/>
      <c r="I47" s="3">
        <f t="shared" ca="1" si="175"/>
        <v>3</v>
      </c>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row>
    <row r="48" spans="1:296" s="95" customFormat="1" ht="30" customHeight="1" thickBot="1" x14ac:dyDescent="0.3">
      <c r="A48" s="92"/>
      <c r="B48" s="114" t="s">
        <v>54</v>
      </c>
      <c r="C48" s="41"/>
      <c r="D48" s="41">
        <v>2</v>
      </c>
      <c r="E48" s="42">
        <v>0.5</v>
      </c>
      <c r="F48" s="40">
        <f ca="1">G47+1</f>
        <v>44711</v>
      </c>
      <c r="G48" s="40">
        <f t="shared" ca="1" si="180"/>
        <v>44713</v>
      </c>
      <c r="H48" s="93"/>
      <c r="I48" s="93">
        <f t="shared" ca="1" si="175"/>
        <v>3</v>
      </c>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c r="IW48" s="94"/>
      <c r="IX48" s="94"/>
      <c r="IY48" s="94"/>
      <c r="IZ48" s="94"/>
      <c r="JA48" s="94"/>
      <c r="JB48" s="94"/>
      <c r="JC48" s="94"/>
      <c r="JD48" s="94"/>
      <c r="JE48" s="94"/>
      <c r="JF48" s="94"/>
      <c r="JG48" s="94"/>
      <c r="JH48" s="94"/>
      <c r="JI48" s="94"/>
      <c r="JJ48" s="94"/>
      <c r="JK48" s="94"/>
      <c r="JL48" s="94"/>
      <c r="JM48" s="94"/>
      <c r="JN48" s="94"/>
      <c r="JO48" s="94"/>
      <c r="JP48" s="94"/>
      <c r="JQ48" s="94"/>
      <c r="JR48" s="94"/>
      <c r="JS48" s="94"/>
      <c r="JT48" s="94"/>
      <c r="JU48" s="94"/>
      <c r="JV48" s="94"/>
      <c r="JW48" s="94"/>
      <c r="JX48" s="94"/>
      <c r="JY48" s="94"/>
      <c r="JZ48" s="94"/>
      <c r="KA48" s="94"/>
      <c r="KB48" s="94"/>
      <c r="KC48" s="94"/>
      <c r="KD48" s="94"/>
      <c r="KE48" s="94"/>
      <c r="KF48" s="94"/>
      <c r="KG48" s="94"/>
      <c r="KH48" s="94"/>
      <c r="KI48" s="94"/>
      <c r="KJ48" s="94"/>
    </row>
    <row r="49" spans="1:296" s="1" customFormat="1" ht="30" customHeight="1" thickBot="1" x14ac:dyDescent="0.3">
      <c r="A49" s="9" t="s">
        <v>55</v>
      </c>
      <c r="B49" s="43" t="s">
        <v>56</v>
      </c>
      <c r="C49" s="44"/>
      <c r="D49" s="44"/>
      <c r="E49" s="45"/>
      <c r="F49" s="46"/>
      <c r="G49" s="47"/>
      <c r="H49" s="96"/>
      <c r="I49" s="96" t="str">
        <f t="shared" si="175"/>
        <v/>
      </c>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7"/>
      <c r="GL49" s="97"/>
      <c r="GM49" s="97"/>
      <c r="GN49" s="97"/>
      <c r="GO49" s="97"/>
      <c r="GP49" s="97"/>
      <c r="GQ49" s="97"/>
      <c r="GR49" s="97"/>
      <c r="GS49" s="97"/>
      <c r="GT49" s="97"/>
      <c r="GU49" s="97"/>
      <c r="GV49" s="97"/>
      <c r="GW49" s="97"/>
      <c r="GX49" s="97"/>
      <c r="GY49" s="97"/>
      <c r="GZ49" s="97"/>
      <c r="HA49" s="97"/>
      <c r="HB49" s="97"/>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c r="IB49" s="97"/>
      <c r="IC49" s="97"/>
      <c r="ID49" s="97"/>
      <c r="IE49" s="97"/>
      <c r="IF49" s="97"/>
      <c r="IG49" s="97"/>
      <c r="IH49" s="97"/>
      <c r="II49" s="97"/>
      <c r="IJ49" s="97"/>
      <c r="IK49" s="97"/>
      <c r="IL49" s="97"/>
      <c r="IM49" s="97"/>
      <c r="IN49" s="97"/>
      <c r="IO49" s="97"/>
      <c r="IP49" s="97"/>
      <c r="IQ49" s="97"/>
      <c r="IR49" s="97"/>
      <c r="IS49" s="97"/>
      <c r="IT49" s="97"/>
      <c r="IU49" s="97"/>
      <c r="IV49" s="97"/>
      <c r="IW49" s="97"/>
      <c r="IX49" s="97"/>
      <c r="IY49" s="97"/>
      <c r="IZ49" s="97"/>
      <c r="JA49" s="97"/>
      <c r="JB49" s="97"/>
      <c r="JC49" s="97"/>
      <c r="JD49" s="97"/>
      <c r="JE49" s="97"/>
      <c r="JF49" s="97"/>
      <c r="JG49" s="97"/>
      <c r="JH49" s="97"/>
      <c r="JI49" s="97"/>
      <c r="JJ49" s="97"/>
      <c r="JK49" s="97"/>
      <c r="JL49" s="97"/>
      <c r="JM49" s="97"/>
      <c r="JN49" s="97"/>
      <c r="JO49" s="97"/>
      <c r="JP49" s="97"/>
      <c r="JQ49" s="97"/>
      <c r="JR49" s="97"/>
      <c r="JS49" s="97"/>
      <c r="JT49" s="97"/>
      <c r="JU49" s="97"/>
      <c r="JV49" s="97"/>
      <c r="JW49" s="97"/>
      <c r="JX49" s="97"/>
      <c r="JY49" s="97"/>
      <c r="JZ49" s="97"/>
      <c r="KA49" s="97"/>
      <c r="KB49" s="97"/>
      <c r="KC49" s="97"/>
      <c r="KD49" s="97"/>
      <c r="KE49" s="97"/>
      <c r="KF49" s="97"/>
      <c r="KG49" s="97"/>
      <c r="KH49" s="97"/>
      <c r="KI49" s="97"/>
      <c r="KJ49" s="97"/>
    </row>
    <row r="50" spans="1:296" s="1" customFormat="1" ht="69.75" customHeight="1" x14ac:dyDescent="0.25">
      <c r="A50" s="9"/>
      <c r="B50" s="115" t="s">
        <v>57</v>
      </c>
      <c r="C50" s="48" t="s">
        <v>15</v>
      </c>
      <c r="D50" s="48">
        <v>2</v>
      </c>
      <c r="E50" s="49">
        <v>0.5</v>
      </c>
      <c r="F50" s="116">
        <f ca="1">G48+1</f>
        <v>44714</v>
      </c>
      <c r="G50" s="50">
        <f ca="1">SUM(F50+D50)</f>
        <v>44716</v>
      </c>
      <c r="H50" s="3"/>
      <c r="I50" s="3">
        <f t="shared" ca="1" si="175"/>
        <v>3</v>
      </c>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row>
    <row r="51" spans="1:296" s="1" customFormat="1" ht="111" customHeight="1" thickBot="1" x14ac:dyDescent="0.3">
      <c r="A51" s="9"/>
      <c r="B51" s="115" t="s">
        <v>58</v>
      </c>
      <c r="C51" s="48"/>
      <c r="D51" s="48">
        <v>2</v>
      </c>
      <c r="E51" s="49">
        <v>0.5</v>
      </c>
      <c r="F51" s="50">
        <f ca="1">G50+1</f>
        <v>44717</v>
      </c>
      <c r="G51" s="50">
        <f ca="1">SUM(F51+D51)</f>
        <v>44719</v>
      </c>
      <c r="H51" s="3"/>
      <c r="I51" s="3">
        <f t="shared" ca="1" si="175"/>
        <v>3</v>
      </c>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row>
    <row r="52" spans="1:296" s="1" customFormat="1" ht="30" customHeight="1" thickBot="1" x14ac:dyDescent="0.3">
      <c r="A52" s="9" t="s">
        <v>59</v>
      </c>
      <c r="B52" s="51" t="s">
        <v>60</v>
      </c>
      <c r="C52" s="52"/>
      <c r="D52" s="52"/>
      <c r="E52" s="53"/>
      <c r="F52" s="54"/>
      <c r="G52" s="55"/>
      <c r="H52" s="96"/>
      <c r="I52" s="96" t="str">
        <f t="shared" si="175"/>
        <v/>
      </c>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c r="IT52" s="97"/>
      <c r="IU52" s="97"/>
      <c r="IV52" s="97"/>
      <c r="IW52" s="97"/>
      <c r="IX52" s="97"/>
      <c r="IY52" s="97"/>
      <c r="IZ52" s="97"/>
      <c r="JA52" s="97"/>
      <c r="JB52" s="97"/>
      <c r="JC52" s="97"/>
      <c r="JD52" s="97"/>
      <c r="JE52" s="97"/>
      <c r="JF52" s="97"/>
      <c r="JG52" s="97"/>
      <c r="JH52" s="97"/>
      <c r="JI52" s="97"/>
      <c r="JJ52" s="97"/>
      <c r="JK52" s="97"/>
      <c r="JL52" s="97"/>
      <c r="JM52" s="97"/>
      <c r="JN52" s="97"/>
      <c r="JO52" s="97"/>
      <c r="JP52" s="97"/>
      <c r="JQ52" s="97"/>
      <c r="JR52" s="97"/>
      <c r="JS52" s="97"/>
      <c r="JT52" s="97"/>
      <c r="JU52" s="97"/>
      <c r="JV52" s="97"/>
      <c r="JW52" s="97"/>
      <c r="JX52" s="97"/>
      <c r="JY52" s="97"/>
      <c r="JZ52" s="97"/>
      <c r="KA52" s="97"/>
      <c r="KB52" s="97"/>
      <c r="KC52" s="97"/>
      <c r="KD52" s="97"/>
      <c r="KE52" s="97"/>
      <c r="KF52" s="97"/>
      <c r="KG52" s="97"/>
      <c r="KH52" s="97"/>
      <c r="KI52" s="97"/>
      <c r="KJ52" s="97"/>
    </row>
    <row r="53" spans="1:296" s="1" customFormat="1" ht="45.75" thickBot="1" x14ac:dyDescent="0.3">
      <c r="A53" s="9"/>
      <c r="B53" s="119" t="s">
        <v>89</v>
      </c>
      <c r="C53" s="56" t="s">
        <v>15</v>
      </c>
      <c r="D53" s="56">
        <v>2</v>
      </c>
      <c r="E53" s="57">
        <v>0.5</v>
      </c>
      <c r="F53" s="58">
        <f t="shared" ref="F53:F58" ca="1" si="181">F39+15</f>
        <v>44700</v>
      </c>
      <c r="G53" s="58">
        <f t="shared" ref="G53:G60" ca="1" si="182">SUM(F53+D53)</f>
        <v>44702</v>
      </c>
      <c r="H53" s="3"/>
      <c r="I53" s="3">
        <f t="shared" ca="1" si="175"/>
        <v>3</v>
      </c>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row>
    <row r="54" spans="1:296" s="1" customFormat="1" ht="30.75" thickBot="1" x14ac:dyDescent="0.3">
      <c r="A54" s="9"/>
      <c r="B54" s="119" t="s">
        <v>90</v>
      </c>
      <c r="C54" s="56"/>
      <c r="D54" s="56">
        <v>1</v>
      </c>
      <c r="E54" s="57">
        <v>0.5</v>
      </c>
      <c r="F54" s="58">
        <f t="shared" ca="1" si="181"/>
        <v>44703</v>
      </c>
      <c r="G54" s="58">
        <f t="shared" ca="1" si="182"/>
        <v>44704</v>
      </c>
      <c r="H54" s="3"/>
      <c r="I54" s="3">
        <f t="shared" ca="1" si="175"/>
        <v>2</v>
      </c>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row>
    <row r="55" spans="1:296" s="1" customFormat="1" ht="45.75" thickBot="1" x14ac:dyDescent="0.3">
      <c r="A55" s="9"/>
      <c r="B55" s="119" t="s">
        <v>91</v>
      </c>
      <c r="C55" s="56"/>
      <c r="D55" s="56">
        <v>2</v>
      </c>
      <c r="E55" s="57">
        <v>0.05</v>
      </c>
      <c r="F55" s="58">
        <f t="shared" ca="1" si="181"/>
        <v>44708</v>
      </c>
      <c r="G55" s="58">
        <f t="shared" ca="1" si="182"/>
        <v>44710</v>
      </c>
      <c r="H55" s="3"/>
      <c r="I55" s="3">
        <f t="shared" ca="1" si="175"/>
        <v>3</v>
      </c>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row>
    <row r="56" spans="1:296" s="1" customFormat="1" ht="30" customHeight="1" thickBot="1" x14ac:dyDescent="0.3">
      <c r="A56" s="9"/>
      <c r="B56" s="119" t="s">
        <v>92</v>
      </c>
      <c r="C56" s="56"/>
      <c r="D56" s="56">
        <v>4</v>
      </c>
      <c r="E56" s="57">
        <v>0.5</v>
      </c>
      <c r="F56" s="58">
        <f t="shared" ca="1" si="181"/>
        <v>44710</v>
      </c>
      <c r="G56" s="58">
        <f t="shared" ca="1" si="182"/>
        <v>44714</v>
      </c>
      <c r="H56" s="3"/>
      <c r="I56" s="3">
        <f t="shared" ca="1" si="175"/>
        <v>5</v>
      </c>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row>
    <row r="57" spans="1:296" s="1" customFormat="1" ht="30" customHeight="1" thickBot="1" x14ac:dyDescent="0.3">
      <c r="A57" s="9"/>
      <c r="B57" s="119" t="s">
        <v>93</v>
      </c>
      <c r="C57" s="117" t="s">
        <v>15</v>
      </c>
      <c r="D57" s="117">
        <v>10</v>
      </c>
      <c r="E57" s="57">
        <v>0.5</v>
      </c>
      <c r="F57" s="118">
        <f t="shared" ca="1" si="181"/>
        <v>44709</v>
      </c>
      <c r="G57" s="118">
        <f t="shared" ca="1" si="182"/>
        <v>44719</v>
      </c>
      <c r="H57" s="3"/>
      <c r="I57" s="3">
        <f ca="1">IF(OR(ISBLANK(task_start),ISBLANK(task_end)),"",task_end-task_start+1)</f>
        <v>11</v>
      </c>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row>
    <row r="58" spans="1:296" s="1" customFormat="1" ht="30.75" thickBot="1" x14ac:dyDescent="0.3">
      <c r="A58" s="9"/>
      <c r="B58" s="119" t="s">
        <v>94</v>
      </c>
      <c r="C58" s="117"/>
      <c r="D58" s="117"/>
      <c r="E58" s="57">
        <v>0.5</v>
      </c>
      <c r="F58" s="118">
        <f t="shared" ca="1" si="181"/>
        <v>44711</v>
      </c>
      <c r="G58" s="118">
        <f t="shared" ca="1" si="182"/>
        <v>44711</v>
      </c>
      <c r="H58" s="3"/>
      <c r="I58" s="3">
        <f ca="1">IF(OR(ISBLANK(task_start),ISBLANK(task_end)),"",task_end-task_start+1)</f>
        <v>1</v>
      </c>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row>
    <row r="59" spans="1:296" s="1" customFormat="1" ht="63" customHeight="1" thickBot="1" x14ac:dyDescent="0.3">
      <c r="A59" s="9"/>
      <c r="B59" s="119" t="s">
        <v>96</v>
      </c>
      <c r="C59" s="117"/>
      <c r="D59" s="117">
        <v>60</v>
      </c>
      <c r="E59" s="57">
        <v>0.25</v>
      </c>
      <c r="F59" s="118">
        <f ca="1">F18</f>
        <v>44689</v>
      </c>
      <c r="G59" s="118">
        <f t="shared" ca="1" si="182"/>
        <v>44749</v>
      </c>
      <c r="H59" s="3"/>
      <c r="I59" s="3">
        <f ca="1">IF(OR(ISBLANK(task_start),ISBLANK(task_end)),"",task_end-task_start+1)</f>
        <v>61</v>
      </c>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row>
    <row r="60" spans="1:296" s="1" customFormat="1" ht="60.75" thickBot="1" x14ac:dyDescent="0.3">
      <c r="A60" s="9"/>
      <c r="B60" s="119" t="s">
        <v>95</v>
      </c>
      <c r="C60" s="117"/>
      <c r="D60" s="117"/>
      <c r="E60" s="57">
        <v>0.25</v>
      </c>
      <c r="F60" s="118">
        <f ca="1">F46+15</f>
        <v>44720</v>
      </c>
      <c r="G60" s="118">
        <f t="shared" ca="1" si="182"/>
        <v>44720</v>
      </c>
      <c r="H60" s="3"/>
      <c r="I60" s="3">
        <f ca="1">IF(OR(ISBLANK(task_start),ISBLANK(task_end)),"",task_end-task_start+1)</f>
        <v>1</v>
      </c>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row>
    <row r="61" spans="1:296" s="1" customFormat="1" ht="30" customHeight="1" thickBot="1" x14ac:dyDescent="0.3">
      <c r="A61" s="9" t="s">
        <v>61</v>
      </c>
      <c r="B61" s="59" t="s">
        <v>62</v>
      </c>
      <c r="C61" s="60"/>
      <c r="D61" s="60"/>
      <c r="E61" s="61"/>
      <c r="F61" s="62"/>
      <c r="G61" s="63"/>
      <c r="H61" s="96"/>
      <c r="I61" s="96" t="str">
        <f t="shared" si="175"/>
        <v/>
      </c>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row>
    <row r="62" spans="1:296" s="1" customFormat="1" ht="30" customHeight="1" thickBot="1" x14ac:dyDescent="0.3">
      <c r="A62" s="9"/>
      <c r="B62" s="120" t="s">
        <v>97</v>
      </c>
      <c r="C62" s="64" t="s">
        <v>15</v>
      </c>
      <c r="D62" s="64">
        <v>45</v>
      </c>
      <c r="E62" s="65">
        <v>0.08</v>
      </c>
      <c r="F62" s="66">
        <f ca="1">Project_Start</f>
        <v>44670</v>
      </c>
      <c r="G62" s="66">
        <f t="shared" ref="G62:G67" ca="1" si="183">SUM(F62+D62)</f>
        <v>44715</v>
      </c>
      <c r="H62" s="3"/>
      <c r="I62" s="3">
        <f t="shared" ca="1" si="175"/>
        <v>46</v>
      </c>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row>
    <row r="63" spans="1:296" s="1" customFormat="1" ht="30" customHeight="1" thickBot="1" x14ac:dyDescent="0.3">
      <c r="A63" s="9"/>
      <c r="B63" s="120" t="s">
        <v>98</v>
      </c>
      <c r="C63" s="64"/>
      <c r="D63" s="64">
        <v>60</v>
      </c>
      <c r="E63" s="65">
        <v>0.5</v>
      </c>
      <c r="F63" s="66">
        <f ca="1">G62+1</f>
        <v>44716</v>
      </c>
      <c r="G63" s="66">
        <f t="shared" ca="1" si="183"/>
        <v>44776</v>
      </c>
      <c r="H63" s="3"/>
      <c r="I63" s="3">
        <f t="shared" ca="1" si="175"/>
        <v>61</v>
      </c>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row>
    <row r="64" spans="1:296" s="1" customFormat="1" ht="65.25" customHeight="1" thickBot="1" x14ac:dyDescent="0.3">
      <c r="A64" s="9"/>
      <c r="B64" s="123" t="s">
        <v>99</v>
      </c>
      <c r="C64" s="64"/>
      <c r="D64" s="64">
        <v>10</v>
      </c>
      <c r="E64" s="65">
        <v>0.05</v>
      </c>
      <c r="F64" s="66">
        <f ca="1">F63+5</f>
        <v>44721</v>
      </c>
      <c r="G64" s="66">
        <f t="shared" ca="1" si="183"/>
        <v>44731</v>
      </c>
      <c r="H64" s="3"/>
      <c r="I64" s="3">
        <f t="shared" ca="1" si="175"/>
        <v>11</v>
      </c>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row>
    <row r="65" spans="1:296" s="1" customFormat="1" ht="30" customHeight="1" thickBot="1" x14ac:dyDescent="0.3">
      <c r="A65" s="9"/>
      <c r="B65" s="123" t="s">
        <v>100</v>
      </c>
      <c r="C65" s="64"/>
      <c r="D65" s="64">
        <v>60</v>
      </c>
      <c r="E65" s="65">
        <v>0.5</v>
      </c>
      <c r="F65" s="66">
        <f ca="1">G64+1</f>
        <v>44732</v>
      </c>
      <c r="G65" s="66">
        <f t="shared" ca="1" si="183"/>
        <v>44792</v>
      </c>
      <c r="H65" s="3"/>
      <c r="I65" s="3">
        <f t="shared" ca="1" si="175"/>
        <v>61</v>
      </c>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row>
    <row r="66" spans="1:296" s="1" customFormat="1" ht="30" customHeight="1" thickBot="1" x14ac:dyDescent="0.3">
      <c r="A66" s="9"/>
      <c r="B66" s="123" t="s">
        <v>101</v>
      </c>
      <c r="C66" s="121"/>
      <c r="D66" s="121">
        <v>365</v>
      </c>
      <c r="E66" s="65">
        <v>0.05</v>
      </c>
      <c r="F66" s="122">
        <f ca="1">F65+5</f>
        <v>44737</v>
      </c>
      <c r="G66" s="122">
        <f t="shared" ca="1" si="183"/>
        <v>45102</v>
      </c>
      <c r="H66" s="3"/>
      <c r="I66" s="3">
        <f ca="1">IF(OR(ISBLANK(task_start),ISBLANK(task_end)),"",task_end-task_start+1)</f>
        <v>366</v>
      </c>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row>
    <row r="67" spans="1:296" s="1" customFormat="1" ht="30" customHeight="1" thickBot="1" x14ac:dyDescent="0.3">
      <c r="A67" s="9"/>
      <c r="B67" s="123" t="s">
        <v>102</v>
      </c>
      <c r="C67" s="121"/>
      <c r="D67" s="121">
        <v>45</v>
      </c>
      <c r="E67" s="65">
        <v>0.5</v>
      </c>
      <c r="F67" s="122">
        <f ca="1">G66+1</f>
        <v>45103</v>
      </c>
      <c r="G67" s="122">
        <f t="shared" ca="1" si="183"/>
        <v>45148</v>
      </c>
      <c r="H67" s="3"/>
      <c r="I67" s="3">
        <f ca="1">IF(OR(ISBLANK(task_start),ISBLANK(task_end)),"",task_end-task_start+1)</f>
        <v>46</v>
      </c>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row>
    <row r="68" spans="1:296" s="1" customFormat="1" ht="30" customHeight="1" thickBot="1" x14ac:dyDescent="0.3">
      <c r="A68" s="9" t="s">
        <v>63</v>
      </c>
      <c r="B68" s="67" t="s">
        <v>64</v>
      </c>
      <c r="C68" s="68"/>
      <c r="D68" s="68"/>
      <c r="E68" s="69"/>
      <c r="F68" s="70"/>
      <c r="G68" s="71"/>
      <c r="H68" s="96"/>
      <c r="I68" s="96" t="str">
        <f t="shared" si="175"/>
        <v/>
      </c>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c r="IU68" s="97"/>
      <c r="IV68" s="97"/>
      <c r="IW68" s="97"/>
      <c r="IX68" s="97"/>
      <c r="IY68" s="97"/>
      <c r="IZ68" s="97"/>
      <c r="JA68" s="97"/>
      <c r="JB68" s="97"/>
      <c r="JC68" s="97"/>
      <c r="JD68" s="97"/>
      <c r="JE68" s="97"/>
      <c r="JF68" s="97"/>
      <c r="JG68" s="97"/>
      <c r="JH68" s="97"/>
      <c r="JI68" s="97"/>
      <c r="JJ68" s="97"/>
      <c r="JK68" s="97"/>
      <c r="JL68" s="97"/>
      <c r="JM68" s="97"/>
      <c r="JN68" s="97"/>
      <c r="JO68" s="97"/>
      <c r="JP68" s="97"/>
      <c r="JQ68" s="97"/>
      <c r="JR68" s="97"/>
      <c r="JS68" s="97"/>
      <c r="JT68" s="97"/>
      <c r="JU68" s="97"/>
      <c r="JV68" s="97"/>
      <c r="JW68" s="97"/>
      <c r="JX68" s="97"/>
      <c r="JY68" s="97"/>
      <c r="JZ68" s="97"/>
      <c r="KA68" s="97"/>
      <c r="KB68" s="97"/>
      <c r="KC68" s="97"/>
      <c r="KD68" s="97"/>
      <c r="KE68" s="97"/>
      <c r="KF68" s="97"/>
      <c r="KG68" s="97"/>
      <c r="KH68" s="97"/>
      <c r="KI68" s="97"/>
      <c r="KJ68" s="97"/>
    </row>
    <row r="69" spans="1:296" s="1" customFormat="1" ht="30" customHeight="1" thickBot="1" x14ac:dyDescent="0.3">
      <c r="A69" s="9"/>
      <c r="B69" s="107" t="s">
        <v>65</v>
      </c>
      <c r="C69" s="72" t="s">
        <v>15</v>
      </c>
      <c r="D69" s="72">
        <v>60</v>
      </c>
      <c r="E69" s="73">
        <v>0.5</v>
      </c>
      <c r="F69" s="74">
        <f ca="1">F53+15</f>
        <v>44715</v>
      </c>
      <c r="G69" s="74">
        <f ca="1">SUM(F69+D69)</f>
        <v>44775</v>
      </c>
      <c r="H69" s="3"/>
      <c r="I69" s="3">
        <f t="shared" ca="1" si="175"/>
        <v>61</v>
      </c>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row>
    <row r="70" spans="1:296" s="1" customFormat="1" ht="30" customHeight="1" thickBot="1" x14ac:dyDescent="0.3">
      <c r="A70" s="9"/>
      <c r="B70" s="107" t="s">
        <v>66</v>
      </c>
      <c r="C70" s="72"/>
      <c r="D70" s="72">
        <v>60</v>
      </c>
      <c r="E70" s="73">
        <v>0.5</v>
      </c>
      <c r="F70" s="74">
        <f ca="1">G69+1</f>
        <v>44776</v>
      </c>
      <c r="G70" s="74">
        <f ca="1">SUM(F70+D70)</f>
        <v>44836</v>
      </c>
      <c r="H70" s="3"/>
      <c r="I70" s="3">
        <f t="shared" ca="1" si="175"/>
        <v>61</v>
      </c>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row>
    <row r="71" spans="1:296" s="1" customFormat="1" ht="30" customHeight="1" thickBot="1" x14ac:dyDescent="0.3">
      <c r="A71" s="9"/>
      <c r="B71" s="107" t="s">
        <v>67</v>
      </c>
      <c r="C71" s="72"/>
      <c r="D71" s="72">
        <v>60</v>
      </c>
      <c r="E71" s="73">
        <v>0.05</v>
      </c>
      <c r="F71" s="74">
        <f ca="1">F70+5</f>
        <v>44781</v>
      </c>
      <c r="G71" s="74">
        <f ca="1">SUM(F71+D71)</f>
        <v>44841</v>
      </c>
      <c r="H71" s="3"/>
      <c r="I71" s="3">
        <f t="shared" ca="1" si="175"/>
        <v>61</v>
      </c>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row>
    <row r="72" spans="1:296" s="1" customFormat="1" ht="30" customHeight="1" thickBot="1" x14ac:dyDescent="0.3">
      <c r="A72" s="9"/>
      <c r="B72" s="107" t="s">
        <v>68</v>
      </c>
      <c r="C72" s="72"/>
      <c r="D72" s="72">
        <v>60</v>
      </c>
      <c r="E72" s="73">
        <v>0.5</v>
      </c>
      <c r="F72" s="74">
        <f ca="1">G71+1</f>
        <v>44842</v>
      </c>
      <c r="G72" s="74">
        <f ca="1">SUM(F72+D72)</f>
        <v>44902</v>
      </c>
      <c r="H72" s="3"/>
      <c r="I72" s="3">
        <f t="shared" ca="1" si="175"/>
        <v>61</v>
      </c>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row>
    <row r="73" spans="1:296" s="95" customFormat="1" ht="30" customHeight="1" thickBot="1" x14ac:dyDescent="0.3">
      <c r="A73" s="92"/>
      <c r="B73" s="108" t="s">
        <v>69</v>
      </c>
      <c r="C73" s="75"/>
      <c r="D73" s="75">
        <v>30</v>
      </c>
      <c r="E73" s="76">
        <v>0.5</v>
      </c>
      <c r="F73" s="77">
        <f ca="1">F71</f>
        <v>44781</v>
      </c>
      <c r="G73" s="124">
        <f ca="1">SUM(F73+D73)</f>
        <v>44811</v>
      </c>
      <c r="H73" s="93"/>
      <c r="I73" s="93">
        <f t="shared" ca="1" si="175"/>
        <v>31</v>
      </c>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row>
    <row r="74" spans="1:296" s="1" customFormat="1" ht="30" customHeight="1" thickBot="1" x14ac:dyDescent="0.3">
      <c r="A74" s="9" t="s">
        <v>70</v>
      </c>
      <c r="B74" s="28" t="s">
        <v>71</v>
      </c>
      <c r="C74" s="29"/>
      <c r="D74" s="29"/>
      <c r="E74" s="30"/>
      <c r="F74" s="31"/>
      <c r="G74" s="32"/>
      <c r="H74" s="96"/>
      <c r="I74" s="96" t="str">
        <f t="shared" si="175"/>
        <v/>
      </c>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c r="IG74" s="97"/>
      <c r="IH74" s="97"/>
      <c r="II74" s="97"/>
      <c r="IJ74" s="97"/>
      <c r="IK74" s="97"/>
      <c r="IL74" s="97"/>
      <c r="IM74" s="97"/>
      <c r="IN74" s="97"/>
      <c r="IO74" s="97"/>
      <c r="IP74" s="97"/>
      <c r="IQ74" s="97"/>
      <c r="IR74" s="97"/>
      <c r="IS74" s="97"/>
      <c r="IT74" s="97"/>
      <c r="IU74" s="97"/>
      <c r="IV74" s="97"/>
      <c r="IW74" s="97"/>
      <c r="IX74" s="97"/>
      <c r="IY74" s="97"/>
      <c r="IZ74" s="97"/>
      <c r="JA74" s="97"/>
      <c r="JB74" s="97"/>
      <c r="JC74" s="97"/>
      <c r="JD74" s="97"/>
      <c r="JE74" s="97"/>
      <c r="JF74" s="97"/>
      <c r="JG74" s="97"/>
      <c r="JH74" s="97"/>
      <c r="JI74" s="97"/>
      <c r="JJ74" s="97"/>
      <c r="JK74" s="97"/>
      <c r="JL74" s="97"/>
      <c r="JM74" s="97"/>
      <c r="JN74" s="97"/>
      <c r="JO74" s="97"/>
      <c r="JP74" s="97"/>
      <c r="JQ74" s="97"/>
      <c r="JR74" s="97"/>
      <c r="JS74" s="97"/>
      <c r="JT74" s="97"/>
      <c r="JU74" s="97"/>
      <c r="JV74" s="97"/>
      <c r="JW74" s="97"/>
      <c r="JX74" s="97"/>
      <c r="JY74" s="97"/>
      <c r="JZ74" s="97"/>
      <c r="KA74" s="97"/>
      <c r="KB74" s="97"/>
      <c r="KC74" s="97"/>
      <c r="KD74" s="97"/>
      <c r="KE74" s="97"/>
      <c r="KF74" s="97"/>
      <c r="KG74" s="97"/>
      <c r="KH74" s="97"/>
      <c r="KI74" s="97"/>
      <c r="KJ74" s="97"/>
    </row>
    <row r="75" spans="1:296" s="1" customFormat="1" ht="75.75" thickBot="1" x14ac:dyDescent="0.3">
      <c r="A75" s="9"/>
      <c r="B75" s="126" t="s">
        <v>103</v>
      </c>
      <c r="C75" s="78" t="s">
        <v>15</v>
      </c>
      <c r="D75" s="78">
        <v>45</v>
      </c>
      <c r="E75" s="79">
        <v>0.5</v>
      </c>
      <c r="F75" s="80">
        <f ca="1">F62+15</f>
        <v>44685</v>
      </c>
      <c r="G75" s="80">
        <f ca="1">SUM(F75+D75)</f>
        <v>44730</v>
      </c>
      <c r="H75" s="3"/>
      <c r="I75" s="3">
        <f t="shared" ca="1" si="175"/>
        <v>46</v>
      </c>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row>
    <row r="76" spans="1:296" s="1" customFormat="1" ht="45.75" thickBot="1" x14ac:dyDescent="0.3">
      <c r="A76" s="9"/>
      <c r="B76" s="126" t="s">
        <v>104</v>
      </c>
      <c r="C76" s="78"/>
      <c r="D76" s="78">
        <v>30</v>
      </c>
      <c r="E76" s="79">
        <v>0.5</v>
      </c>
      <c r="F76" s="80">
        <f ca="1">G75+1</f>
        <v>44731</v>
      </c>
      <c r="G76" s="80">
        <f ca="1">SUM(F76+D76)</f>
        <v>44761</v>
      </c>
      <c r="H76" s="3"/>
      <c r="I76" s="3">
        <f t="shared" ca="1" si="175"/>
        <v>31</v>
      </c>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row>
    <row r="77" spans="1:296" s="1" customFormat="1" ht="30.75" thickBot="1" x14ac:dyDescent="0.3">
      <c r="A77" s="9"/>
      <c r="B77" s="126" t="s">
        <v>105</v>
      </c>
      <c r="C77" s="78"/>
      <c r="D77" s="78">
        <v>15</v>
      </c>
      <c r="E77" s="79">
        <v>0.05</v>
      </c>
      <c r="F77" s="80">
        <f ca="1">F76+5</f>
        <v>44736</v>
      </c>
      <c r="G77" s="80">
        <f ca="1">SUM(F77+D77)</f>
        <v>44751</v>
      </c>
      <c r="H77" s="3"/>
      <c r="I77" s="3">
        <f t="shared" ca="1" si="175"/>
        <v>16</v>
      </c>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row>
    <row r="78" spans="1:296" s="1" customFormat="1" ht="30" customHeight="1" thickBot="1" x14ac:dyDescent="0.3">
      <c r="A78" s="9" t="s">
        <v>72</v>
      </c>
      <c r="B78" s="33" t="s">
        <v>73</v>
      </c>
      <c r="C78" s="34"/>
      <c r="D78" s="34"/>
      <c r="E78" s="35"/>
      <c r="F78" s="36"/>
      <c r="G78" s="37"/>
      <c r="H78" s="96"/>
      <c r="I78" s="96" t="str">
        <f t="shared" si="175"/>
        <v/>
      </c>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c r="GG78" s="97"/>
      <c r="GH78" s="97"/>
      <c r="GI78" s="97"/>
      <c r="GJ78" s="97"/>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97"/>
      <c r="IK78" s="97"/>
      <c r="IL78" s="97"/>
      <c r="IM78" s="97"/>
      <c r="IN78" s="97"/>
      <c r="IO78" s="97"/>
      <c r="IP78" s="97"/>
      <c r="IQ78" s="97"/>
      <c r="IR78" s="97"/>
      <c r="IS78" s="97"/>
      <c r="IT78" s="97"/>
      <c r="IU78" s="97"/>
      <c r="IV78" s="97"/>
      <c r="IW78" s="97"/>
      <c r="IX78" s="97"/>
      <c r="IY78" s="97"/>
      <c r="IZ78" s="97"/>
      <c r="JA78" s="97"/>
      <c r="JB78" s="97"/>
      <c r="JC78" s="97"/>
      <c r="JD78" s="97"/>
      <c r="JE78" s="97"/>
      <c r="JF78" s="97"/>
      <c r="JG78" s="97"/>
      <c r="JH78" s="97"/>
      <c r="JI78" s="97"/>
      <c r="JJ78" s="97"/>
      <c r="JK78" s="97"/>
      <c r="JL78" s="97"/>
      <c r="JM78" s="97"/>
      <c r="JN78" s="97"/>
      <c r="JO78" s="97"/>
      <c r="JP78" s="97"/>
      <c r="JQ78" s="97"/>
      <c r="JR78" s="97"/>
      <c r="JS78" s="97"/>
      <c r="JT78" s="97"/>
      <c r="JU78" s="97"/>
      <c r="JV78" s="97"/>
      <c r="JW78" s="97"/>
      <c r="JX78" s="97"/>
      <c r="JY78" s="97"/>
      <c r="JZ78" s="97"/>
      <c r="KA78" s="97"/>
      <c r="KB78" s="97"/>
      <c r="KC78" s="97"/>
      <c r="KD78" s="97"/>
      <c r="KE78" s="97"/>
      <c r="KF78" s="97"/>
      <c r="KG78" s="97"/>
      <c r="KH78" s="97"/>
      <c r="KI78" s="97"/>
      <c r="KJ78" s="97"/>
    </row>
    <row r="79" spans="1:296" s="1" customFormat="1" ht="45.75" thickBot="1" x14ac:dyDescent="0.3">
      <c r="A79" s="9"/>
      <c r="B79" s="128" t="s">
        <v>106</v>
      </c>
      <c r="C79" s="81" t="s">
        <v>15</v>
      </c>
      <c r="D79" s="81">
        <v>25</v>
      </c>
      <c r="E79" s="82">
        <v>0.5</v>
      </c>
      <c r="F79" s="83">
        <f ca="1">F69+15</f>
        <v>44730</v>
      </c>
      <c r="G79" s="83">
        <f ca="1">SUM(F79+D79)</f>
        <v>44755</v>
      </c>
      <c r="H79" s="3"/>
      <c r="I79" s="3">
        <f t="shared" ca="1" si="175"/>
        <v>26</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row>
    <row r="80" spans="1:296" s="1" customFormat="1" ht="45.75" thickBot="1" x14ac:dyDescent="0.3">
      <c r="A80" s="9"/>
      <c r="B80" s="128" t="s">
        <v>107</v>
      </c>
      <c r="C80" s="81"/>
      <c r="D80" s="81">
        <v>18</v>
      </c>
      <c r="E80" s="82">
        <v>0.5</v>
      </c>
      <c r="F80" s="83">
        <f ca="1">G79+1</f>
        <v>44756</v>
      </c>
      <c r="G80" s="83">
        <f ca="1">SUM(F80+D80)</f>
        <v>44774</v>
      </c>
      <c r="H80" s="3"/>
      <c r="I80" s="3">
        <f t="shared" ca="1" si="175"/>
        <v>19</v>
      </c>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row>
    <row r="81" spans="1:296" s="1" customFormat="1" ht="30.75" thickBot="1" x14ac:dyDescent="0.3">
      <c r="A81" s="9"/>
      <c r="B81" s="128" t="s">
        <v>108</v>
      </c>
      <c r="C81" s="81"/>
      <c r="D81" s="81">
        <v>60</v>
      </c>
      <c r="E81" s="82">
        <v>0.05</v>
      </c>
      <c r="F81" s="83">
        <f ca="1">F80+5</f>
        <v>44761</v>
      </c>
      <c r="G81" s="83">
        <f ca="1">SUM(F81+D81)</f>
        <v>44821</v>
      </c>
      <c r="H81" s="3"/>
      <c r="I81" s="3">
        <f t="shared" ca="1" si="175"/>
        <v>61</v>
      </c>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row>
    <row r="82" spans="1:296" s="1" customFormat="1" ht="30" customHeight="1" thickBot="1" x14ac:dyDescent="0.3">
      <c r="A82" s="9" t="s">
        <v>74</v>
      </c>
      <c r="B82" s="84" t="s">
        <v>75</v>
      </c>
      <c r="C82" s="85"/>
      <c r="D82" s="85"/>
      <c r="E82" s="86"/>
      <c r="F82" s="87"/>
      <c r="G82" s="88"/>
      <c r="H82" s="96"/>
      <c r="I82" s="96" t="str">
        <f t="shared" si="175"/>
        <v/>
      </c>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c r="GH82" s="97"/>
      <c r="GI82" s="97"/>
      <c r="GJ82" s="97"/>
      <c r="GK82" s="97"/>
      <c r="GL82" s="97"/>
      <c r="GM82" s="97"/>
      <c r="GN82" s="97"/>
      <c r="GO82" s="97"/>
      <c r="GP82" s="97"/>
      <c r="GQ82" s="97"/>
      <c r="GR82" s="97"/>
      <c r="GS82" s="97"/>
      <c r="GT82" s="97"/>
      <c r="GU82" s="97"/>
      <c r="GV82" s="97"/>
      <c r="GW82" s="97"/>
      <c r="GX82" s="97"/>
      <c r="GY82" s="97"/>
      <c r="GZ82" s="97"/>
      <c r="HA82" s="97"/>
      <c r="HB82" s="97"/>
      <c r="HC82" s="97"/>
      <c r="HD82" s="97"/>
      <c r="HE82" s="97"/>
      <c r="HF82" s="97"/>
      <c r="HG82" s="97"/>
      <c r="HH82" s="97"/>
      <c r="HI82" s="97"/>
      <c r="HJ82" s="97"/>
      <c r="HK82" s="97"/>
      <c r="HL82" s="97"/>
      <c r="HM82" s="97"/>
      <c r="HN82" s="97"/>
      <c r="HO82" s="97"/>
      <c r="HP82" s="97"/>
      <c r="HQ82" s="97"/>
      <c r="HR82" s="97"/>
      <c r="HS82" s="97"/>
      <c r="HT82" s="97"/>
      <c r="HU82" s="97"/>
      <c r="HV82" s="97"/>
      <c r="HW82" s="97"/>
      <c r="HX82" s="97"/>
      <c r="HY82" s="97"/>
      <c r="HZ82" s="97"/>
      <c r="IA82" s="97"/>
      <c r="IB82" s="97"/>
      <c r="IC82" s="97"/>
      <c r="ID82" s="97"/>
      <c r="IE82" s="97"/>
      <c r="IF82" s="97"/>
      <c r="IG82" s="97"/>
      <c r="IH82" s="97"/>
      <c r="II82" s="97"/>
      <c r="IJ82" s="97"/>
      <c r="IK82" s="97"/>
      <c r="IL82" s="97"/>
      <c r="IM82" s="97"/>
      <c r="IN82" s="97"/>
      <c r="IO82" s="97"/>
      <c r="IP82" s="97"/>
      <c r="IQ82" s="97"/>
      <c r="IR82" s="97"/>
      <c r="IS82" s="97"/>
      <c r="IT82" s="97"/>
      <c r="IU82" s="97"/>
      <c r="IV82" s="97"/>
      <c r="IW82" s="97"/>
      <c r="IX82" s="97"/>
      <c r="IY82" s="97"/>
      <c r="IZ82" s="97"/>
      <c r="JA82" s="97"/>
      <c r="JB82" s="97"/>
      <c r="JC82" s="97"/>
      <c r="JD82" s="97"/>
      <c r="JE82" s="97"/>
      <c r="JF82" s="97"/>
      <c r="JG82" s="97"/>
      <c r="JH82" s="97"/>
      <c r="JI82" s="97"/>
      <c r="JJ82" s="97"/>
      <c r="JK82" s="97"/>
      <c r="JL82" s="97"/>
      <c r="JM82" s="97"/>
      <c r="JN82" s="97"/>
      <c r="JO82" s="97"/>
      <c r="JP82" s="97"/>
      <c r="JQ82" s="97"/>
      <c r="JR82" s="97"/>
      <c r="JS82" s="97"/>
      <c r="JT82" s="97"/>
      <c r="JU82" s="97"/>
      <c r="JV82" s="97"/>
      <c r="JW82" s="97"/>
      <c r="JX82" s="97"/>
      <c r="JY82" s="97"/>
      <c r="JZ82" s="97"/>
      <c r="KA82" s="97"/>
      <c r="KB82" s="97"/>
      <c r="KC82" s="97"/>
      <c r="KD82" s="97"/>
      <c r="KE82" s="97"/>
      <c r="KF82" s="97"/>
      <c r="KG82" s="97"/>
      <c r="KH82" s="97"/>
      <c r="KI82" s="97"/>
      <c r="KJ82" s="97"/>
    </row>
    <row r="83" spans="1:296" s="1" customFormat="1" ht="30.75" thickBot="1" x14ac:dyDescent="0.3">
      <c r="A83" s="9"/>
      <c r="B83" s="115" t="s">
        <v>109</v>
      </c>
      <c r="C83" s="48" t="s">
        <v>15</v>
      </c>
      <c r="D83" s="48">
        <v>180</v>
      </c>
      <c r="E83" s="49">
        <v>0.05</v>
      </c>
      <c r="F83" s="50">
        <f ca="1">Project_Start</f>
        <v>44670</v>
      </c>
      <c r="G83" s="50">
        <f t="shared" ref="G83:G89" ca="1" si="184">SUM(F83+D83)</f>
        <v>44850</v>
      </c>
      <c r="H83" s="3"/>
      <c r="I83" s="3">
        <f t="shared" ca="1" si="175"/>
        <v>181</v>
      </c>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row>
    <row r="84" spans="1:296" s="1" customFormat="1" ht="30.75" thickBot="1" x14ac:dyDescent="0.3">
      <c r="A84" s="9"/>
      <c r="B84" s="115" t="s">
        <v>110</v>
      </c>
      <c r="C84" s="48"/>
      <c r="D84" s="48">
        <v>60</v>
      </c>
      <c r="E84" s="49">
        <v>0.5</v>
      </c>
      <c r="F84" s="50">
        <f ca="1">G83+1</f>
        <v>44851</v>
      </c>
      <c r="G84" s="50">
        <f t="shared" ca="1" si="184"/>
        <v>44911</v>
      </c>
      <c r="H84" s="3"/>
      <c r="I84" s="3">
        <f t="shared" ca="1" si="175"/>
        <v>61</v>
      </c>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row>
    <row r="85" spans="1:296" s="1" customFormat="1" ht="30" customHeight="1" thickBot="1" x14ac:dyDescent="0.3">
      <c r="A85" s="9"/>
      <c r="B85" s="115" t="s">
        <v>111</v>
      </c>
      <c r="C85" s="48"/>
      <c r="D85" s="48">
        <v>30</v>
      </c>
      <c r="E85" s="49">
        <v>0.05</v>
      </c>
      <c r="F85" s="50">
        <f ca="1">F84+5</f>
        <v>44856</v>
      </c>
      <c r="G85" s="50">
        <f t="shared" ca="1" si="184"/>
        <v>44886</v>
      </c>
      <c r="H85" s="3"/>
      <c r="I85" s="3">
        <f t="shared" ca="1" si="175"/>
        <v>31</v>
      </c>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row>
    <row r="86" spans="1:296" s="1" customFormat="1" ht="30" customHeight="1" thickBot="1" x14ac:dyDescent="0.3">
      <c r="A86" s="9"/>
      <c r="B86" s="115" t="s">
        <v>112</v>
      </c>
      <c r="C86" s="48"/>
      <c r="D86" s="48">
        <v>60</v>
      </c>
      <c r="E86" s="49">
        <v>0.5</v>
      </c>
      <c r="F86" s="50">
        <f ca="1">G85+1</f>
        <v>44887</v>
      </c>
      <c r="G86" s="50">
        <f t="shared" ca="1" si="184"/>
        <v>44947</v>
      </c>
      <c r="H86" s="3"/>
      <c r="I86" s="3">
        <f t="shared" ca="1" si="175"/>
        <v>61</v>
      </c>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row>
    <row r="87" spans="1:296" s="1" customFormat="1" ht="30" customHeight="1" thickBot="1" x14ac:dyDescent="0.3">
      <c r="A87" s="9"/>
      <c r="B87" s="115" t="s">
        <v>69</v>
      </c>
      <c r="C87" s="129" t="s">
        <v>15</v>
      </c>
      <c r="D87" s="129">
        <v>30</v>
      </c>
      <c r="E87" s="49">
        <v>0.5</v>
      </c>
      <c r="F87" s="116">
        <f ca="1">F79+15</f>
        <v>44745</v>
      </c>
      <c r="G87" s="116">
        <f t="shared" ca="1" si="184"/>
        <v>44775</v>
      </c>
      <c r="H87" s="3"/>
      <c r="I87" s="3">
        <f ca="1">IF(OR(ISBLANK(task_start),ISBLANK(task_end)),"",task_end-task_start+1)</f>
        <v>31</v>
      </c>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row>
    <row r="88" spans="1:296" s="1" customFormat="1" ht="30.75" thickBot="1" x14ac:dyDescent="0.3">
      <c r="A88" s="9"/>
      <c r="B88" s="115" t="s">
        <v>113</v>
      </c>
      <c r="C88" s="129"/>
      <c r="D88" s="129">
        <v>60</v>
      </c>
      <c r="E88" s="49">
        <v>0.5</v>
      </c>
      <c r="F88" s="116">
        <f ca="1">G87+1</f>
        <v>44776</v>
      </c>
      <c r="G88" s="116">
        <f t="shared" ca="1" si="184"/>
        <v>44836</v>
      </c>
      <c r="H88" s="3"/>
      <c r="I88" s="3">
        <f ca="1">IF(OR(ISBLANK(task_start),ISBLANK(task_end)),"",task_end-task_start+1)</f>
        <v>61</v>
      </c>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row>
    <row r="89" spans="1:296" s="1" customFormat="1" ht="60.75" thickBot="1" x14ac:dyDescent="0.3">
      <c r="A89" s="9"/>
      <c r="B89" s="115" t="s">
        <v>117</v>
      </c>
      <c r="C89" s="129"/>
      <c r="D89" s="129">
        <v>30</v>
      </c>
      <c r="E89" s="49">
        <v>0.05</v>
      </c>
      <c r="F89" s="116">
        <f ca="1">F88+5</f>
        <v>44781</v>
      </c>
      <c r="G89" s="116">
        <f t="shared" ca="1" si="184"/>
        <v>44811</v>
      </c>
      <c r="H89" s="3"/>
      <c r="I89" s="3">
        <f ca="1">IF(OR(ISBLANK(task_start),ISBLANK(task_end)),"",task_end-task_start+1)</f>
        <v>31</v>
      </c>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row>
    <row r="90" spans="1:296" s="1" customFormat="1" ht="30" customHeight="1" thickBot="1" x14ac:dyDescent="0.3">
      <c r="A90" s="9" t="s">
        <v>76</v>
      </c>
      <c r="B90" s="51" t="s">
        <v>77</v>
      </c>
      <c r="C90" s="52"/>
      <c r="D90" s="52"/>
      <c r="E90" s="53"/>
      <c r="F90" s="54"/>
      <c r="G90" s="55"/>
      <c r="H90" s="96"/>
      <c r="I90" s="96" t="str">
        <f t="shared" si="175"/>
        <v/>
      </c>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c r="GH90" s="97"/>
      <c r="GI90" s="97"/>
      <c r="GJ90" s="97"/>
      <c r="GK90" s="97"/>
      <c r="GL90" s="97"/>
      <c r="GM90" s="97"/>
      <c r="GN90" s="97"/>
      <c r="GO90" s="97"/>
      <c r="GP90" s="97"/>
      <c r="GQ90" s="97"/>
      <c r="GR90" s="97"/>
      <c r="GS90" s="97"/>
      <c r="GT90" s="97"/>
      <c r="GU90" s="97"/>
      <c r="GV90" s="97"/>
      <c r="GW90" s="97"/>
      <c r="GX90" s="97"/>
      <c r="GY90" s="97"/>
      <c r="GZ90" s="97"/>
      <c r="HA90" s="97"/>
      <c r="HB90" s="97"/>
      <c r="HC90" s="97"/>
      <c r="HD90" s="97"/>
      <c r="HE90" s="97"/>
      <c r="HF90" s="97"/>
      <c r="HG90" s="97"/>
      <c r="HH90" s="97"/>
      <c r="HI90" s="97"/>
      <c r="HJ90" s="97"/>
      <c r="HK90" s="97"/>
      <c r="HL90" s="97"/>
      <c r="HM90" s="97"/>
      <c r="HN90" s="97"/>
      <c r="HO90" s="97"/>
      <c r="HP90" s="97"/>
      <c r="HQ90" s="97"/>
      <c r="HR90" s="97"/>
      <c r="HS90" s="97"/>
      <c r="HT90" s="97"/>
      <c r="HU90" s="97"/>
      <c r="HV90" s="97"/>
      <c r="HW90" s="97"/>
      <c r="HX90" s="97"/>
      <c r="HY90" s="97"/>
      <c r="HZ90" s="97"/>
      <c r="IA90" s="97"/>
      <c r="IB90" s="97"/>
      <c r="IC90" s="97"/>
      <c r="ID90" s="97"/>
      <c r="IE90" s="97"/>
      <c r="IF90" s="97"/>
      <c r="IG90" s="97"/>
      <c r="IH90" s="97"/>
      <c r="II90" s="97"/>
      <c r="IJ90" s="97"/>
      <c r="IK90" s="97"/>
      <c r="IL90" s="97"/>
      <c r="IM90" s="97"/>
      <c r="IN90" s="97"/>
      <c r="IO90" s="97"/>
      <c r="IP90" s="97"/>
      <c r="IQ90" s="97"/>
      <c r="IR90" s="97"/>
      <c r="IS90" s="97"/>
      <c r="IT90" s="97"/>
      <c r="IU90" s="97"/>
      <c r="IV90" s="97"/>
      <c r="IW90" s="97"/>
      <c r="IX90" s="97"/>
      <c r="IY90" s="97"/>
      <c r="IZ90" s="97"/>
      <c r="JA90" s="97"/>
      <c r="JB90" s="97"/>
      <c r="JC90" s="97"/>
      <c r="JD90" s="97"/>
      <c r="JE90" s="97"/>
      <c r="JF90" s="97"/>
      <c r="JG90" s="97"/>
      <c r="JH90" s="97"/>
      <c r="JI90" s="97"/>
      <c r="JJ90" s="97"/>
      <c r="JK90" s="97"/>
      <c r="JL90" s="97"/>
      <c r="JM90" s="97"/>
      <c r="JN90" s="97"/>
      <c r="JO90" s="97"/>
      <c r="JP90" s="97"/>
      <c r="JQ90" s="97"/>
      <c r="JR90" s="97"/>
      <c r="JS90" s="97"/>
      <c r="JT90" s="97"/>
      <c r="JU90" s="97"/>
      <c r="JV90" s="97"/>
      <c r="JW90" s="97"/>
      <c r="JX90" s="97"/>
      <c r="JY90" s="97"/>
      <c r="JZ90" s="97"/>
      <c r="KA90" s="97"/>
      <c r="KB90" s="97"/>
      <c r="KC90" s="97"/>
      <c r="KD90" s="97"/>
      <c r="KE90" s="97"/>
      <c r="KF90" s="97"/>
      <c r="KG90" s="97"/>
      <c r="KH90" s="97"/>
      <c r="KI90" s="97"/>
      <c r="KJ90" s="97"/>
    </row>
    <row r="91" spans="1:296" s="1" customFormat="1" ht="30.75" thickBot="1" x14ac:dyDescent="0.3">
      <c r="A91" s="9"/>
      <c r="B91" s="130" t="s">
        <v>114</v>
      </c>
      <c r="C91" s="89" t="s">
        <v>15</v>
      </c>
      <c r="D91" s="89">
        <v>30</v>
      </c>
      <c r="E91" s="90">
        <v>0.5</v>
      </c>
      <c r="F91" s="91">
        <f ca="1">F79+15</f>
        <v>44745</v>
      </c>
      <c r="G91" s="91">
        <f ca="1">SUM(F91+D91)</f>
        <v>44775</v>
      </c>
      <c r="H91" s="3"/>
      <c r="I91" s="3">
        <f t="shared" ca="1" si="175"/>
        <v>31</v>
      </c>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row>
    <row r="92" spans="1:296" s="1" customFormat="1" ht="15.75" thickBot="1" x14ac:dyDescent="0.3">
      <c r="A92" s="9"/>
      <c r="B92" s="130" t="s">
        <v>115</v>
      </c>
      <c r="C92" s="89"/>
      <c r="D92" s="89">
        <v>30</v>
      </c>
      <c r="E92" s="90">
        <v>0.5</v>
      </c>
      <c r="F92" s="91">
        <f ca="1">G91+1</f>
        <v>44776</v>
      </c>
      <c r="G92" s="91">
        <f ca="1">SUM(F92+D92)</f>
        <v>44806</v>
      </c>
      <c r="H92" s="3"/>
      <c r="I92" s="3">
        <f t="shared" ca="1" si="175"/>
        <v>31</v>
      </c>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row>
    <row r="93" spans="1:296" s="1" customFormat="1" ht="30.75" thickBot="1" x14ac:dyDescent="0.3">
      <c r="A93" s="9"/>
      <c r="B93" s="130" t="s">
        <v>116</v>
      </c>
      <c r="C93" s="89"/>
      <c r="D93" s="89">
        <v>30</v>
      </c>
      <c r="E93" s="90">
        <v>0.05</v>
      </c>
      <c r="F93" s="91">
        <f ca="1">F92+5</f>
        <v>44781</v>
      </c>
      <c r="G93" s="91">
        <f ca="1">SUM(F93+D93)</f>
        <v>44811</v>
      </c>
      <c r="H93" s="3"/>
      <c r="I93" s="3">
        <f t="shared" ca="1" si="175"/>
        <v>31</v>
      </c>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row>
    <row r="94" spans="1:296" s="1" customFormat="1" ht="30" customHeight="1" thickBot="1" x14ac:dyDescent="0.3">
      <c r="A94" s="9" t="s">
        <v>78</v>
      </c>
      <c r="B94" s="59" t="s">
        <v>79</v>
      </c>
      <c r="C94" s="60"/>
      <c r="D94" s="60"/>
      <c r="E94" s="61"/>
      <c r="F94" s="62"/>
      <c r="G94" s="63"/>
      <c r="H94" s="96"/>
      <c r="I94" s="96" t="str">
        <f t="shared" ref="I94:I109" si="185">IF(OR(ISBLANK(task_start),ISBLANK(task_end)),"",task_end-task_start+1)</f>
        <v/>
      </c>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c r="GH94" s="97"/>
      <c r="GI94" s="97"/>
      <c r="GJ94" s="97"/>
      <c r="GK94" s="97"/>
      <c r="GL94" s="97"/>
      <c r="GM94" s="97"/>
      <c r="GN94" s="97"/>
      <c r="GO94" s="97"/>
      <c r="GP94" s="97"/>
      <c r="GQ94" s="97"/>
      <c r="GR94" s="97"/>
      <c r="GS94" s="97"/>
      <c r="GT94" s="97"/>
      <c r="GU94" s="97"/>
      <c r="GV94" s="97"/>
      <c r="GW94" s="97"/>
      <c r="GX94" s="97"/>
      <c r="GY94" s="97"/>
      <c r="GZ94" s="97"/>
      <c r="HA94" s="97"/>
      <c r="HB94" s="97"/>
      <c r="HC94" s="97"/>
      <c r="HD94" s="97"/>
      <c r="HE94" s="97"/>
      <c r="HF94" s="97"/>
      <c r="HG94" s="97"/>
      <c r="HH94" s="97"/>
      <c r="HI94" s="97"/>
      <c r="HJ94" s="97"/>
      <c r="HK94" s="97"/>
      <c r="HL94" s="97"/>
      <c r="HM94" s="97"/>
      <c r="HN94" s="97"/>
      <c r="HO94" s="97"/>
      <c r="HP94" s="97"/>
      <c r="HQ94" s="97"/>
      <c r="HR94" s="97"/>
      <c r="HS94" s="97"/>
      <c r="HT94" s="97"/>
      <c r="HU94" s="97"/>
      <c r="HV94" s="97"/>
      <c r="HW94" s="97"/>
      <c r="HX94" s="97"/>
      <c r="HY94" s="97"/>
      <c r="HZ94" s="97"/>
      <c r="IA94" s="97"/>
      <c r="IB94" s="97"/>
      <c r="IC94" s="97"/>
      <c r="ID94" s="97"/>
      <c r="IE94" s="97"/>
      <c r="IF94" s="97"/>
      <c r="IG94" s="97"/>
      <c r="IH94" s="97"/>
      <c r="II94" s="97"/>
      <c r="IJ94" s="97"/>
      <c r="IK94" s="97"/>
      <c r="IL94" s="97"/>
      <c r="IM94" s="97"/>
      <c r="IN94" s="97"/>
      <c r="IO94" s="97"/>
      <c r="IP94" s="97"/>
      <c r="IQ94" s="97"/>
      <c r="IR94" s="97"/>
      <c r="IS94" s="97"/>
      <c r="IT94" s="97"/>
      <c r="IU94" s="97"/>
      <c r="IV94" s="97"/>
      <c r="IW94" s="97"/>
      <c r="IX94" s="97"/>
      <c r="IY94" s="97"/>
      <c r="IZ94" s="97"/>
      <c r="JA94" s="97"/>
      <c r="JB94" s="97"/>
      <c r="JC94" s="97"/>
      <c r="JD94" s="97"/>
      <c r="JE94" s="97"/>
      <c r="JF94" s="97"/>
      <c r="JG94" s="97"/>
      <c r="JH94" s="97"/>
      <c r="JI94" s="97"/>
      <c r="JJ94" s="97"/>
      <c r="JK94" s="97"/>
      <c r="JL94" s="97"/>
      <c r="JM94" s="97"/>
      <c r="JN94" s="97"/>
      <c r="JO94" s="97"/>
      <c r="JP94" s="97"/>
      <c r="JQ94" s="97"/>
      <c r="JR94" s="97"/>
      <c r="JS94" s="97"/>
      <c r="JT94" s="97"/>
      <c r="JU94" s="97"/>
      <c r="JV94" s="97"/>
      <c r="JW94" s="97"/>
      <c r="JX94" s="97"/>
      <c r="JY94" s="97"/>
      <c r="JZ94" s="97"/>
      <c r="KA94" s="97"/>
      <c r="KB94" s="97"/>
      <c r="KC94" s="97"/>
      <c r="KD94" s="97"/>
      <c r="KE94" s="97"/>
      <c r="KF94" s="97"/>
      <c r="KG94" s="97"/>
      <c r="KH94" s="97"/>
      <c r="KI94" s="97"/>
      <c r="KJ94" s="97"/>
    </row>
    <row r="95" spans="1:296" s="1" customFormat="1" ht="75.75" thickBot="1" x14ac:dyDescent="0.3">
      <c r="A95" s="9"/>
      <c r="B95" s="123" t="s">
        <v>118</v>
      </c>
      <c r="C95" s="64" t="s">
        <v>15</v>
      </c>
      <c r="D95" s="64">
        <v>15</v>
      </c>
      <c r="E95" s="65">
        <v>0.5</v>
      </c>
      <c r="F95" s="66">
        <f ca="1">F83+15</f>
        <v>44685</v>
      </c>
      <c r="G95" s="66">
        <f ca="1">SUM(F95+D95)</f>
        <v>44700</v>
      </c>
      <c r="H95" s="3"/>
      <c r="I95" s="3">
        <f t="shared" ca="1" si="185"/>
        <v>16</v>
      </c>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row>
    <row r="96" spans="1:296" s="1" customFormat="1" ht="60.75" thickBot="1" x14ac:dyDescent="0.3">
      <c r="A96" s="9"/>
      <c r="B96" s="123" t="s">
        <v>119</v>
      </c>
      <c r="C96" s="64"/>
      <c r="D96" s="64">
        <v>30</v>
      </c>
      <c r="E96" s="65">
        <v>0.08</v>
      </c>
      <c r="F96" s="66">
        <f ca="1">G95+1</f>
        <v>44701</v>
      </c>
      <c r="G96" s="66">
        <f ca="1">SUM(F96+D96)</f>
        <v>44731</v>
      </c>
      <c r="H96" s="3"/>
      <c r="I96" s="3">
        <f t="shared" ca="1" si="185"/>
        <v>31</v>
      </c>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row>
    <row r="97" spans="1:296" s="1" customFormat="1" ht="45.75" thickBot="1" x14ac:dyDescent="0.3">
      <c r="A97" s="9"/>
      <c r="B97" s="123" t="s">
        <v>120</v>
      </c>
      <c r="C97" s="64"/>
      <c r="D97" s="64">
        <v>10</v>
      </c>
      <c r="E97" s="65">
        <v>0.1</v>
      </c>
      <c r="F97" s="66">
        <f ca="1">F96+5</f>
        <v>44706</v>
      </c>
      <c r="G97" s="66">
        <f ca="1">SUM(F97+D97)</f>
        <v>44716</v>
      </c>
      <c r="H97" s="3"/>
      <c r="I97" s="3">
        <f t="shared" ca="1" si="185"/>
        <v>11</v>
      </c>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row>
    <row r="98" spans="1:296" s="1" customFormat="1" ht="120.75" thickBot="1" x14ac:dyDescent="0.3">
      <c r="A98" s="9"/>
      <c r="B98" s="123" t="s">
        <v>121</v>
      </c>
      <c r="C98" s="64"/>
      <c r="D98" s="64">
        <v>20</v>
      </c>
      <c r="E98" s="65">
        <v>0.25</v>
      </c>
      <c r="F98" s="66">
        <f ca="1">G97+1</f>
        <v>44717</v>
      </c>
      <c r="G98" s="66">
        <f ca="1">SUM(F98+D98)</f>
        <v>44737</v>
      </c>
      <c r="H98" s="3"/>
      <c r="I98" s="3">
        <f t="shared" ca="1" si="185"/>
        <v>21</v>
      </c>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row>
    <row r="99" spans="1:296" s="1" customFormat="1" ht="30" customHeight="1" thickBot="1" x14ac:dyDescent="0.3">
      <c r="A99" s="9" t="s">
        <v>80</v>
      </c>
      <c r="B99" s="67" t="s">
        <v>81</v>
      </c>
      <c r="C99" s="68"/>
      <c r="D99" s="68"/>
      <c r="E99" s="69"/>
      <c r="F99" s="70"/>
      <c r="G99" s="71"/>
      <c r="H99" s="96"/>
      <c r="I99" s="96" t="str">
        <f t="shared" si="185"/>
        <v/>
      </c>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7"/>
      <c r="GC99" s="97"/>
      <c r="GD99" s="97"/>
      <c r="GE99" s="97"/>
      <c r="GF99" s="97"/>
      <c r="GG99" s="97"/>
      <c r="GH99" s="97"/>
      <c r="GI99" s="97"/>
      <c r="GJ99" s="97"/>
      <c r="GK99" s="97"/>
      <c r="GL99" s="97"/>
      <c r="GM99" s="97"/>
      <c r="GN99" s="97"/>
      <c r="GO99" s="97"/>
      <c r="GP99" s="97"/>
      <c r="GQ99" s="97"/>
      <c r="GR99" s="97"/>
      <c r="GS99" s="97"/>
      <c r="GT99" s="97"/>
      <c r="GU99" s="97"/>
      <c r="GV99" s="97"/>
      <c r="GW99" s="97"/>
      <c r="GX99" s="97"/>
      <c r="GY99" s="97"/>
      <c r="GZ99" s="97"/>
      <c r="HA99" s="97"/>
      <c r="HB99" s="97"/>
      <c r="HC99" s="97"/>
      <c r="HD99" s="97"/>
      <c r="HE99" s="97"/>
      <c r="HF99" s="97"/>
      <c r="HG99" s="97"/>
      <c r="HH99" s="97"/>
      <c r="HI99" s="97"/>
      <c r="HJ99" s="97"/>
      <c r="HK99" s="97"/>
      <c r="HL99" s="97"/>
      <c r="HM99" s="97"/>
      <c r="HN99" s="97"/>
      <c r="HO99" s="97"/>
      <c r="HP99" s="97"/>
      <c r="HQ99" s="97"/>
      <c r="HR99" s="97"/>
      <c r="HS99" s="97"/>
      <c r="HT99" s="97"/>
      <c r="HU99" s="97"/>
      <c r="HV99" s="97"/>
      <c r="HW99" s="97"/>
      <c r="HX99" s="97"/>
      <c r="HY99" s="97"/>
      <c r="HZ99" s="97"/>
      <c r="IA99" s="97"/>
      <c r="IB99" s="97"/>
      <c r="IC99" s="97"/>
      <c r="ID99" s="97"/>
      <c r="IE99" s="97"/>
      <c r="IF99" s="97"/>
      <c r="IG99" s="97"/>
      <c r="IH99" s="97"/>
      <c r="II99" s="97"/>
      <c r="IJ99" s="97"/>
      <c r="IK99" s="97"/>
      <c r="IL99" s="97"/>
      <c r="IM99" s="97"/>
      <c r="IN99" s="97"/>
      <c r="IO99" s="97"/>
      <c r="IP99" s="97"/>
      <c r="IQ99" s="97"/>
      <c r="IR99" s="97"/>
      <c r="IS99" s="97"/>
      <c r="IT99" s="97"/>
      <c r="IU99" s="97"/>
      <c r="IV99" s="97"/>
      <c r="IW99" s="97"/>
      <c r="IX99" s="97"/>
      <c r="IY99" s="97"/>
      <c r="IZ99" s="97"/>
      <c r="JA99" s="97"/>
      <c r="JB99" s="97"/>
      <c r="JC99" s="97"/>
      <c r="JD99" s="97"/>
      <c r="JE99" s="97"/>
      <c r="JF99" s="97"/>
      <c r="JG99" s="97"/>
      <c r="JH99" s="97"/>
      <c r="JI99" s="97"/>
      <c r="JJ99" s="97"/>
      <c r="JK99" s="97"/>
      <c r="JL99" s="97"/>
      <c r="JM99" s="97"/>
      <c r="JN99" s="97"/>
      <c r="JO99" s="97"/>
      <c r="JP99" s="97"/>
      <c r="JQ99" s="97"/>
      <c r="JR99" s="97"/>
      <c r="JS99" s="97"/>
      <c r="JT99" s="97"/>
      <c r="JU99" s="97"/>
      <c r="JV99" s="97"/>
      <c r="JW99" s="97"/>
      <c r="JX99" s="97"/>
      <c r="JY99" s="97"/>
      <c r="JZ99" s="97"/>
      <c r="KA99" s="97"/>
      <c r="KB99" s="97"/>
      <c r="KC99" s="97"/>
      <c r="KD99" s="97"/>
      <c r="KE99" s="97"/>
      <c r="KF99" s="97"/>
      <c r="KG99" s="97"/>
      <c r="KH99" s="97"/>
      <c r="KI99" s="97"/>
      <c r="KJ99" s="97"/>
    </row>
    <row r="100" spans="1:296" s="1" customFormat="1" ht="30" customHeight="1" thickBot="1" x14ac:dyDescent="0.3">
      <c r="A100" s="9"/>
      <c r="B100" s="131" t="s">
        <v>122</v>
      </c>
      <c r="C100" s="72" t="s">
        <v>15</v>
      </c>
      <c r="D100" s="72">
        <v>10</v>
      </c>
      <c r="E100" s="73">
        <v>0.5</v>
      </c>
      <c r="F100" s="74">
        <f ca="1">F91+15</f>
        <v>44760</v>
      </c>
      <c r="G100" s="74">
        <f ca="1">SUM(F100+D100)</f>
        <v>44770</v>
      </c>
      <c r="H100" s="3"/>
      <c r="I100" s="3">
        <f t="shared" ca="1" si="185"/>
        <v>11</v>
      </c>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row>
    <row r="101" spans="1:296" s="1" customFormat="1" ht="30" customHeight="1" thickBot="1" x14ac:dyDescent="0.3">
      <c r="A101" s="9"/>
      <c r="B101" s="131" t="s">
        <v>123</v>
      </c>
      <c r="C101" s="72"/>
      <c r="D101" s="72">
        <v>8</v>
      </c>
      <c r="E101" s="73">
        <v>0.5</v>
      </c>
      <c r="F101" s="74">
        <f ca="1">G100+1</f>
        <v>44771</v>
      </c>
      <c r="G101" s="74">
        <f ca="1">SUM(F101+D101)</f>
        <v>44779</v>
      </c>
      <c r="H101" s="3"/>
      <c r="I101" s="3">
        <f t="shared" ca="1" si="185"/>
        <v>9</v>
      </c>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row>
    <row r="102" spans="1:296" s="1" customFormat="1" ht="30" customHeight="1" thickBot="1" x14ac:dyDescent="0.3">
      <c r="A102" s="9"/>
      <c r="B102" s="131" t="s">
        <v>124</v>
      </c>
      <c r="C102" s="72"/>
      <c r="D102" s="72">
        <v>5</v>
      </c>
      <c r="E102" s="73">
        <v>0.05</v>
      </c>
      <c r="F102" s="74">
        <f ca="1">F101+5</f>
        <v>44776</v>
      </c>
      <c r="G102" s="74">
        <f ca="1">SUM(F102+D102)</f>
        <v>44781</v>
      </c>
      <c r="H102" s="3"/>
      <c r="I102" s="3">
        <f t="shared" ca="1" si="185"/>
        <v>6</v>
      </c>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row>
    <row r="103" spans="1:296" s="1" customFormat="1" ht="30" customHeight="1" thickBot="1" x14ac:dyDescent="0.3">
      <c r="A103" s="9" t="s">
        <v>82</v>
      </c>
      <c r="B103" s="28" t="s">
        <v>83</v>
      </c>
      <c r="C103" s="29"/>
      <c r="D103" s="29"/>
      <c r="E103" s="30"/>
      <c r="F103" s="31"/>
      <c r="G103" s="32"/>
      <c r="H103" s="96"/>
      <c r="I103" s="96" t="str">
        <f t="shared" si="185"/>
        <v/>
      </c>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7"/>
      <c r="GC103" s="97"/>
      <c r="GD103" s="97"/>
      <c r="GE103" s="97"/>
      <c r="GF103" s="97"/>
      <c r="GG103" s="97"/>
      <c r="GH103" s="97"/>
      <c r="GI103" s="97"/>
      <c r="GJ103" s="97"/>
      <c r="GK103" s="97"/>
      <c r="GL103" s="97"/>
      <c r="GM103" s="97"/>
      <c r="GN103" s="97"/>
      <c r="GO103" s="97"/>
      <c r="GP103" s="97"/>
      <c r="GQ103" s="97"/>
      <c r="GR103" s="97"/>
      <c r="GS103" s="97"/>
      <c r="GT103" s="97"/>
      <c r="GU103" s="97"/>
      <c r="GV103" s="97"/>
      <c r="GW103" s="97"/>
      <c r="GX103" s="97"/>
      <c r="GY103" s="97"/>
      <c r="GZ103" s="97"/>
      <c r="HA103" s="97"/>
      <c r="HB103" s="97"/>
      <c r="HC103" s="97"/>
      <c r="HD103" s="97"/>
      <c r="HE103" s="97"/>
      <c r="HF103" s="97"/>
      <c r="HG103" s="97"/>
      <c r="HH103" s="97"/>
      <c r="HI103" s="97"/>
      <c r="HJ103" s="97"/>
      <c r="HK103" s="97"/>
      <c r="HL103" s="97"/>
      <c r="HM103" s="97"/>
      <c r="HN103" s="97"/>
      <c r="HO103" s="97"/>
      <c r="HP103" s="97"/>
      <c r="HQ103" s="97"/>
      <c r="HR103" s="97"/>
      <c r="HS103" s="97"/>
      <c r="HT103" s="97"/>
      <c r="HU103" s="97"/>
      <c r="HV103" s="97"/>
      <c r="HW103" s="97"/>
      <c r="HX103" s="97"/>
      <c r="HY103" s="97"/>
      <c r="HZ103" s="97"/>
      <c r="IA103" s="97"/>
      <c r="IB103" s="97"/>
      <c r="IC103" s="97"/>
      <c r="ID103" s="97"/>
      <c r="IE103" s="97"/>
      <c r="IF103" s="97"/>
      <c r="IG103" s="97"/>
      <c r="IH103" s="97"/>
      <c r="II103" s="97"/>
      <c r="IJ103" s="97"/>
      <c r="IK103" s="97"/>
      <c r="IL103" s="97"/>
      <c r="IM103" s="97"/>
      <c r="IN103" s="97"/>
      <c r="IO103" s="97"/>
      <c r="IP103" s="97"/>
      <c r="IQ103" s="97"/>
      <c r="IR103" s="97"/>
      <c r="IS103" s="97"/>
      <c r="IT103" s="97"/>
      <c r="IU103" s="97"/>
      <c r="IV103" s="97"/>
      <c r="IW103" s="97"/>
      <c r="IX103" s="97"/>
      <c r="IY103" s="97"/>
      <c r="IZ103" s="97"/>
      <c r="JA103" s="97"/>
      <c r="JB103" s="97"/>
      <c r="JC103" s="97"/>
      <c r="JD103" s="97"/>
      <c r="JE103" s="97"/>
      <c r="JF103" s="97"/>
      <c r="JG103" s="97"/>
      <c r="JH103" s="97"/>
      <c r="JI103" s="97"/>
      <c r="JJ103" s="97"/>
      <c r="JK103" s="97"/>
      <c r="JL103" s="97"/>
      <c r="JM103" s="97"/>
      <c r="JN103" s="97"/>
      <c r="JO103" s="97"/>
      <c r="JP103" s="97"/>
      <c r="JQ103" s="97"/>
      <c r="JR103" s="97"/>
      <c r="JS103" s="97"/>
      <c r="JT103" s="97"/>
      <c r="JU103" s="97"/>
      <c r="JV103" s="97"/>
      <c r="JW103" s="97"/>
      <c r="JX103" s="97"/>
      <c r="JY103" s="97"/>
      <c r="JZ103" s="97"/>
      <c r="KA103" s="97"/>
      <c r="KB103" s="97"/>
      <c r="KC103" s="97"/>
      <c r="KD103" s="97"/>
      <c r="KE103" s="97"/>
      <c r="KF103" s="97"/>
      <c r="KG103" s="97"/>
      <c r="KH103" s="97"/>
      <c r="KI103" s="97"/>
      <c r="KJ103" s="97"/>
    </row>
    <row r="104" spans="1:296" s="1" customFormat="1" ht="30" customHeight="1" thickBot="1" x14ac:dyDescent="0.3">
      <c r="A104" s="9"/>
      <c r="B104" s="125" t="s">
        <v>125</v>
      </c>
      <c r="C104" s="78"/>
      <c r="D104" s="78">
        <v>120</v>
      </c>
      <c r="E104" s="79">
        <v>0.1</v>
      </c>
      <c r="F104" s="80">
        <f ca="1">Project_Start</f>
        <v>44670</v>
      </c>
      <c r="G104" s="80">
        <f ca="1">SUM(F104+D104)</f>
        <v>44790</v>
      </c>
      <c r="H104" s="3"/>
      <c r="I104" s="3">
        <f t="shared" ca="1" si="185"/>
        <v>121</v>
      </c>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row>
    <row r="105" spans="1:296" s="1" customFormat="1" ht="45.75" thickBot="1" x14ac:dyDescent="0.3">
      <c r="A105" s="9"/>
      <c r="B105" s="132" t="s">
        <v>126</v>
      </c>
      <c r="C105" s="78" t="s">
        <v>15</v>
      </c>
      <c r="D105" s="78">
        <v>120</v>
      </c>
      <c r="E105" s="79">
        <v>0.1</v>
      </c>
      <c r="F105" s="80">
        <f ca="1">Project_Start</f>
        <v>44670</v>
      </c>
      <c r="G105" s="80">
        <f ca="1">SUM(F105+D105)</f>
        <v>44790</v>
      </c>
      <c r="H105" s="3"/>
      <c r="I105" s="3">
        <f t="shared" ca="1" si="185"/>
        <v>121</v>
      </c>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row>
    <row r="106" spans="1:296" s="1" customFormat="1" ht="30" customHeight="1" thickBot="1" x14ac:dyDescent="0.3">
      <c r="A106" s="9" t="s">
        <v>84</v>
      </c>
      <c r="B106" s="33" t="s">
        <v>85</v>
      </c>
      <c r="C106" s="34"/>
      <c r="D106" s="34"/>
      <c r="E106" s="35"/>
      <c r="F106" s="36"/>
      <c r="G106" s="37"/>
      <c r="H106" s="96"/>
      <c r="I106" s="96" t="str">
        <f t="shared" si="185"/>
        <v/>
      </c>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c r="FO106" s="97"/>
      <c r="FP106" s="97"/>
      <c r="FQ106" s="97"/>
      <c r="FR106" s="97"/>
      <c r="FS106" s="97"/>
      <c r="FT106" s="97"/>
      <c r="FU106" s="97"/>
      <c r="FV106" s="97"/>
      <c r="FW106" s="97"/>
      <c r="FX106" s="97"/>
      <c r="FY106" s="97"/>
      <c r="FZ106" s="97"/>
      <c r="GA106" s="97"/>
      <c r="GB106" s="97"/>
      <c r="GC106" s="97"/>
      <c r="GD106" s="97"/>
      <c r="GE106" s="97"/>
      <c r="GF106" s="97"/>
      <c r="GG106" s="97"/>
      <c r="GH106" s="97"/>
      <c r="GI106" s="97"/>
      <c r="GJ106" s="97"/>
      <c r="GK106" s="97"/>
      <c r="GL106" s="97"/>
      <c r="GM106" s="97"/>
      <c r="GN106" s="97"/>
      <c r="GO106" s="97"/>
      <c r="GP106" s="97"/>
      <c r="GQ106" s="97"/>
      <c r="GR106" s="97"/>
      <c r="GS106" s="97"/>
      <c r="GT106" s="97"/>
      <c r="GU106" s="97"/>
      <c r="GV106" s="97"/>
      <c r="GW106" s="97"/>
      <c r="GX106" s="97"/>
      <c r="GY106" s="97"/>
      <c r="GZ106" s="97"/>
      <c r="HA106" s="97"/>
      <c r="HB106" s="97"/>
      <c r="HC106" s="97"/>
      <c r="HD106" s="97"/>
      <c r="HE106" s="97"/>
      <c r="HF106" s="97"/>
      <c r="HG106" s="97"/>
      <c r="HH106" s="97"/>
      <c r="HI106" s="97"/>
      <c r="HJ106" s="97"/>
      <c r="HK106" s="97"/>
      <c r="HL106" s="97"/>
      <c r="HM106" s="97"/>
      <c r="HN106" s="97"/>
      <c r="HO106" s="97"/>
      <c r="HP106" s="97"/>
      <c r="HQ106" s="97"/>
      <c r="HR106" s="97"/>
      <c r="HS106" s="97"/>
      <c r="HT106" s="97"/>
      <c r="HU106" s="97"/>
      <c r="HV106" s="97"/>
      <c r="HW106" s="97"/>
      <c r="HX106" s="97"/>
      <c r="HY106" s="97"/>
      <c r="HZ106" s="97"/>
      <c r="IA106" s="97"/>
      <c r="IB106" s="97"/>
      <c r="IC106" s="97"/>
      <c r="ID106" s="97"/>
      <c r="IE106" s="97"/>
      <c r="IF106" s="97"/>
      <c r="IG106" s="97"/>
      <c r="IH106" s="97"/>
      <c r="II106" s="97"/>
      <c r="IJ106" s="97"/>
      <c r="IK106" s="97"/>
      <c r="IL106" s="97"/>
      <c r="IM106" s="97"/>
      <c r="IN106" s="97"/>
      <c r="IO106" s="97"/>
      <c r="IP106" s="97"/>
      <c r="IQ106" s="97"/>
      <c r="IR106" s="97"/>
      <c r="IS106" s="97"/>
      <c r="IT106" s="97"/>
      <c r="IU106" s="97"/>
      <c r="IV106" s="97"/>
      <c r="IW106" s="97"/>
      <c r="IX106" s="97"/>
      <c r="IY106" s="97"/>
      <c r="IZ106" s="97"/>
      <c r="JA106" s="97"/>
      <c r="JB106" s="97"/>
      <c r="JC106" s="97"/>
      <c r="JD106" s="97"/>
      <c r="JE106" s="97"/>
      <c r="JF106" s="97"/>
      <c r="JG106" s="97"/>
      <c r="JH106" s="97"/>
      <c r="JI106" s="97"/>
      <c r="JJ106" s="97"/>
      <c r="JK106" s="97"/>
      <c r="JL106" s="97"/>
      <c r="JM106" s="97"/>
      <c r="JN106" s="97"/>
      <c r="JO106" s="97"/>
      <c r="JP106" s="97"/>
      <c r="JQ106" s="97"/>
      <c r="JR106" s="97"/>
      <c r="JS106" s="97"/>
      <c r="JT106" s="97"/>
      <c r="JU106" s="97"/>
      <c r="JV106" s="97"/>
      <c r="JW106" s="97"/>
      <c r="JX106" s="97"/>
      <c r="JY106" s="97"/>
      <c r="JZ106" s="97"/>
      <c r="KA106" s="97"/>
      <c r="KB106" s="97"/>
      <c r="KC106" s="97"/>
      <c r="KD106" s="97"/>
      <c r="KE106" s="97"/>
      <c r="KF106" s="97"/>
      <c r="KG106" s="97"/>
      <c r="KH106" s="97"/>
      <c r="KI106" s="97"/>
      <c r="KJ106" s="97"/>
    </row>
    <row r="107" spans="1:296" s="1" customFormat="1" ht="30" customHeight="1" thickBot="1" x14ac:dyDescent="0.3">
      <c r="A107" s="9"/>
      <c r="B107" s="127" t="s">
        <v>127</v>
      </c>
      <c r="C107" s="81" t="s">
        <v>15</v>
      </c>
      <c r="D107" s="81">
        <v>10</v>
      </c>
      <c r="E107" s="82">
        <v>0.15</v>
      </c>
      <c r="F107" s="83">
        <f ca="1">F100+15</f>
        <v>44775</v>
      </c>
      <c r="G107" s="83">
        <f ca="1">SUM(F107+D107)</f>
        <v>44785</v>
      </c>
      <c r="H107" s="3"/>
      <c r="I107" s="3">
        <f t="shared" ca="1" si="185"/>
        <v>11</v>
      </c>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row>
    <row r="108" spans="1:296" s="1" customFormat="1" ht="75.75" thickBot="1" x14ac:dyDescent="0.3">
      <c r="A108" s="9"/>
      <c r="B108" s="128" t="s">
        <v>128</v>
      </c>
      <c r="C108" s="81"/>
      <c r="D108" s="81">
        <v>20</v>
      </c>
      <c r="E108" s="82">
        <v>0.2</v>
      </c>
      <c r="F108" s="83">
        <f ca="1">G107+1</f>
        <v>44786</v>
      </c>
      <c r="G108" s="83">
        <f ca="1">SUM(F108+D108)</f>
        <v>44806</v>
      </c>
      <c r="H108" s="3"/>
      <c r="I108" s="3">
        <f t="shared" ca="1" si="185"/>
        <v>21</v>
      </c>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row>
    <row r="109" spans="1:296" s="1" customFormat="1" ht="90.75" thickBot="1" x14ac:dyDescent="0.3">
      <c r="A109" s="9"/>
      <c r="B109" s="128" t="s">
        <v>129</v>
      </c>
      <c r="C109" s="81"/>
      <c r="D109" s="81">
        <v>15</v>
      </c>
      <c r="E109" s="82">
        <v>0.05</v>
      </c>
      <c r="F109" s="83">
        <f ca="1">F108+5</f>
        <v>44791</v>
      </c>
      <c r="G109" s="83">
        <f ca="1">SUM(F109+D109)</f>
        <v>44806</v>
      </c>
      <c r="H109" s="3"/>
      <c r="I109" s="3">
        <f t="shared" ca="1" si="185"/>
        <v>16</v>
      </c>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row>
  </sheetData>
  <mergeCells count="46">
    <mergeCell ref="C1:L1"/>
    <mergeCell ref="C2:L2"/>
    <mergeCell ref="JP5:JV5"/>
    <mergeCell ref="JW5:KC5"/>
    <mergeCell ref="KD5:KJ5"/>
    <mergeCell ref="IG5:IM5"/>
    <mergeCell ref="IN5:IT5"/>
    <mergeCell ref="IU5:JA5"/>
    <mergeCell ref="JB5:JH5"/>
    <mergeCell ref="JI5:JO5"/>
    <mergeCell ref="GX5:HD5"/>
    <mergeCell ref="HE5:HK5"/>
    <mergeCell ref="HL5:HR5"/>
    <mergeCell ref="HS5:HY5"/>
    <mergeCell ref="HZ5:IF5"/>
    <mergeCell ref="FO5:FU5"/>
    <mergeCell ref="FV5:GB5"/>
    <mergeCell ref="GC5:GI5"/>
    <mergeCell ref="GJ5:GP5"/>
    <mergeCell ref="GQ5:GW5"/>
    <mergeCell ref="EF5:EL5"/>
    <mergeCell ref="EM5:ES5"/>
    <mergeCell ref="ET5:EZ5"/>
    <mergeCell ref="FA5:FG5"/>
    <mergeCell ref="FH5:FN5"/>
    <mergeCell ref="CW5:DC5"/>
    <mergeCell ref="DD5:DJ5"/>
    <mergeCell ref="DK5:DQ5"/>
    <mergeCell ref="DR5:DX5"/>
    <mergeCell ref="DY5:EE5"/>
    <mergeCell ref="BN5:BT5"/>
    <mergeCell ref="BU5:CA5"/>
    <mergeCell ref="CB5:CH5"/>
    <mergeCell ref="CI5:CO5"/>
    <mergeCell ref="CP5:CV5"/>
    <mergeCell ref="BG5:BM5"/>
    <mergeCell ref="F4:G4"/>
    <mergeCell ref="J5:P5"/>
    <mergeCell ref="Q5:W5"/>
    <mergeCell ref="X5:AD5"/>
    <mergeCell ref="AE5:AK5"/>
    <mergeCell ref="C4:E4"/>
    <mergeCell ref="C5:E5"/>
    <mergeCell ref="AL5:AR5"/>
    <mergeCell ref="AS5:AY5"/>
    <mergeCell ref="AZ5:BF5"/>
  </mergeCells>
  <conditionalFormatting sqref="E8:E24 E52:E60 E94:E98 E103:E105">
    <cfRule type="dataBar" priority="1353">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J6:KJ60 J94:KJ98 J103:KJ105">
    <cfRule type="expression" dxfId="818" priority="1372">
      <formula>AND(TODAY()&gt;=J$6,TODAY()&lt;K$6)</formula>
    </cfRule>
  </conditionalFormatting>
  <conditionalFormatting sqref="J8:KJ60 J94:KJ98 J103:KJ105">
    <cfRule type="expression" dxfId="817" priority="1366">
      <formula>AND(task_start&lt;=J$6,ROUNDDOWN((task_end-task_start+1)*task_progress,0)+task_start-1&gt;=J$6)</formula>
    </cfRule>
    <cfRule type="expression" dxfId="816" priority="1367" stopIfTrue="1">
      <formula>AND(task_end&gt;=J$6,task_start&lt;K$6)</formula>
    </cfRule>
  </conditionalFormatting>
  <conditionalFormatting sqref="E25:E37">
    <cfRule type="dataBar" priority="1239">
      <dataBar>
        <cfvo type="num" val="0"/>
        <cfvo type="num" val="1"/>
        <color theme="0" tint="-0.249977111117893"/>
      </dataBar>
      <extLst>
        <ext xmlns:x14="http://schemas.microsoft.com/office/spreadsheetml/2009/9/main" uri="{B025F937-C7B1-47D3-B67F-A62EFF666E3E}">
          <x14:id>{6F3AF0C4-1DF4-417A-AA0C-1656B98AE084}</x14:id>
        </ext>
      </extLst>
    </cfRule>
  </conditionalFormatting>
  <conditionalFormatting sqref="E38:E48">
    <cfRule type="dataBar" priority="1238">
      <dataBar>
        <cfvo type="num" val="0"/>
        <cfvo type="num" val="1"/>
        <color theme="0" tint="-0.249977111117893"/>
      </dataBar>
      <extLst>
        <ext xmlns:x14="http://schemas.microsoft.com/office/spreadsheetml/2009/9/main" uri="{B025F937-C7B1-47D3-B67F-A62EFF666E3E}">
          <x14:id>{56B087BC-FA89-4FCD-9849-002855E6CCEA}</x14:id>
        </ext>
      </extLst>
    </cfRule>
  </conditionalFormatting>
  <conditionalFormatting sqref="J61:BM67">
    <cfRule type="expression" dxfId="815" priority="1237">
      <formula>AND(TODAY()&gt;=J$6,TODAY()&lt;K$6)</formula>
    </cfRule>
  </conditionalFormatting>
  <conditionalFormatting sqref="J61:BM67">
    <cfRule type="expression" dxfId="814" priority="1235">
      <formula>AND(task_start&lt;=J$6,ROUNDDOWN((task_end-task_start+1)*task_progress,0)+task_start-1&gt;=J$6)</formula>
    </cfRule>
    <cfRule type="expression" dxfId="813" priority="1236" stopIfTrue="1">
      <formula>AND(task_end&gt;=J$6,task_start&lt;K$6)</formula>
    </cfRule>
  </conditionalFormatting>
  <conditionalFormatting sqref="BN61:BT67">
    <cfRule type="expression" dxfId="812" priority="1234">
      <formula>AND(TODAY()&gt;=BN$6,TODAY()&lt;BO$6)</formula>
    </cfRule>
  </conditionalFormatting>
  <conditionalFormatting sqref="BN61:BT67">
    <cfRule type="expression" dxfId="811" priority="1232">
      <formula>AND(task_start&lt;=BN$6,ROUNDDOWN((task_end-task_start+1)*task_progress,0)+task_start-1&gt;=BN$6)</formula>
    </cfRule>
    <cfRule type="expression" dxfId="810" priority="1233" stopIfTrue="1">
      <formula>AND(task_end&gt;=BN$6,task_start&lt;BO$6)</formula>
    </cfRule>
  </conditionalFormatting>
  <conditionalFormatting sqref="BU61:CA67">
    <cfRule type="expression" dxfId="809" priority="1231">
      <formula>AND(TODAY()&gt;=BU$6,TODAY()&lt;BV$6)</formula>
    </cfRule>
  </conditionalFormatting>
  <conditionalFormatting sqref="BU61:CA67">
    <cfRule type="expression" dxfId="808" priority="1229">
      <formula>AND(task_start&lt;=BU$6,ROUNDDOWN((task_end-task_start+1)*task_progress,0)+task_start-1&gt;=BU$6)</formula>
    </cfRule>
    <cfRule type="expression" dxfId="807" priority="1230" stopIfTrue="1">
      <formula>AND(task_end&gt;=BU$6,task_start&lt;BV$6)</formula>
    </cfRule>
  </conditionalFormatting>
  <conditionalFormatting sqref="CB61:CH67">
    <cfRule type="expression" dxfId="806" priority="1228">
      <formula>AND(TODAY()&gt;=CB$6,TODAY()&lt;CC$6)</formula>
    </cfRule>
  </conditionalFormatting>
  <conditionalFormatting sqref="CB61:CH67">
    <cfRule type="expression" dxfId="805" priority="1226">
      <formula>AND(task_start&lt;=CB$6,ROUNDDOWN((task_end-task_start+1)*task_progress,0)+task_start-1&gt;=CB$6)</formula>
    </cfRule>
    <cfRule type="expression" dxfId="804" priority="1227" stopIfTrue="1">
      <formula>AND(task_end&gt;=CB$6,task_start&lt;CC$6)</formula>
    </cfRule>
  </conditionalFormatting>
  <conditionalFormatting sqref="CI61:CO67">
    <cfRule type="expression" dxfId="803" priority="1225">
      <formula>AND(TODAY()&gt;=CI$6,TODAY()&lt;CJ$6)</formula>
    </cfRule>
  </conditionalFormatting>
  <conditionalFormatting sqref="CI61:CO67">
    <cfRule type="expression" dxfId="802" priority="1223">
      <formula>AND(task_start&lt;=CI$6,ROUNDDOWN((task_end-task_start+1)*task_progress,0)+task_start-1&gt;=CI$6)</formula>
    </cfRule>
    <cfRule type="expression" dxfId="801" priority="1224" stopIfTrue="1">
      <formula>AND(task_end&gt;=CI$6,task_start&lt;CJ$6)</formula>
    </cfRule>
  </conditionalFormatting>
  <conditionalFormatting sqref="CP61:CV67">
    <cfRule type="expression" dxfId="800" priority="1222">
      <formula>AND(TODAY()&gt;=CP$6,TODAY()&lt;CQ$6)</formula>
    </cfRule>
  </conditionalFormatting>
  <conditionalFormatting sqref="CP61:CV67">
    <cfRule type="expression" dxfId="799" priority="1220">
      <formula>AND(task_start&lt;=CP$6,ROUNDDOWN((task_end-task_start+1)*task_progress,0)+task_start-1&gt;=CP$6)</formula>
    </cfRule>
    <cfRule type="expression" dxfId="798" priority="1221" stopIfTrue="1">
      <formula>AND(task_end&gt;=CP$6,task_start&lt;CQ$6)</formula>
    </cfRule>
  </conditionalFormatting>
  <conditionalFormatting sqref="CW61:DC67">
    <cfRule type="expression" dxfId="797" priority="1219">
      <formula>AND(TODAY()&gt;=CW$6,TODAY()&lt;CX$6)</formula>
    </cfRule>
  </conditionalFormatting>
  <conditionalFormatting sqref="CW61:DC67">
    <cfRule type="expression" dxfId="796" priority="1217">
      <formula>AND(task_start&lt;=CW$6,ROUNDDOWN((task_end-task_start+1)*task_progress,0)+task_start-1&gt;=CW$6)</formula>
    </cfRule>
    <cfRule type="expression" dxfId="795" priority="1218" stopIfTrue="1">
      <formula>AND(task_end&gt;=CW$6,task_start&lt;CX$6)</formula>
    </cfRule>
  </conditionalFormatting>
  <conditionalFormatting sqref="DD61:DJ67">
    <cfRule type="expression" dxfId="794" priority="1216">
      <formula>AND(TODAY()&gt;=DD$6,TODAY()&lt;DE$6)</formula>
    </cfRule>
  </conditionalFormatting>
  <conditionalFormatting sqref="DD61:DJ67">
    <cfRule type="expression" dxfId="793" priority="1214">
      <formula>AND(task_start&lt;=DD$6,ROUNDDOWN((task_end-task_start+1)*task_progress,0)+task_start-1&gt;=DD$6)</formula>
    </cfRule>
    <cfRule type="expression" dxfId="792" priority="1215" stopIfTrue="1">
      <formula>AND(task_end&gt;=DD$6,task_start&lt;DE$6)</formula>
    </cfRule>
  </conditionalFormatting>
  <conditionalFormatting sqref="DK61:DQ67">
    <cfRule type="expression" dxfId="791" priority="1213">
      <formula>AND(TODAY()&gt;=DK$6,TODAY()&lt;DL$6)</formula>
    </cfRule>
  </conditionalFormatting>
  <conditionalFormatting sqref="DK61:DQ67">
    <cfRule type="expression" dxfId="790" priority="1211">
      <formula>AND(task_start&lt;=DK$6,ROUNDDOWN((task_end-task_start+1)*task_progress,0)+task_start-1&gt;=DK$6)</formula>
    </cfRule>
    <cfRule type="expression" dxfId="789" priority="1212" stopIfTrue="1">
      <formula>AND(task_end&gt;=DK$6,task_start&lt;DL$6)</formula>
    </cfRule>
  </conditionalFormatting>
  <conditionalFormatting sqref="DR61:DX67">
    <cfRule type="expression" dxfId="788" priority="1210">
      <formula>AND(TODAY()&gt;=DR$6,TODAY()&lt;DS$6)</formula>
    </cfRule>
  </conditionalFormatting>
  <conditionalFormatting sqref="DR61:DX67">
    <cfRule type="expression" dxfId="787" priority="1208">
      <formula>AND(task_start&lt;=DR$6,ROUNDDOWN((task_end-task_start+1)*task_progress,0)+task_start-1&gt;=DR$6)</formula>
    </cfRule>
    <cfRule type="expression" dxfId="786" priority="1209" stopIfTrue="1">
      <formula>AND(task_end&gt;=DR$6,task_start&lt;DS$6)</formula>
    </cfRule>
  </conditionalFormatting>
  <conditionalFormatting sqref="DY61:EE67">
    <cfRule type="expression" dxfId="785" priority="1207">
      <formula>AND(TODAY()&gt;=DY$6,TODAY()&lt;DZ$6)</formula>
    </cfRule>
  </conditionalFormatting>
  <conditionalFormatting sqref="DY61:EE67">
    <cfRule type="expression" dxfId="784" priority="1205">
      <formula>AND(task_start&lt;=DY$6,ROUNDDOWN((task_end-task_start+1)*task_progress,0)+task_start-1&gt;=DY$6)</formula>
    </cfRule>
    <cfRule type="expression" dxfId="783" priority="1206" stopIfTrue="1">
      <formula>AND(task_end&gt;=DY$6,task_start&lt;DZ$6)</formula>
    </cfRule>
  </conditionalFormatting>
  <conditionalFormatting sqref="EF61:EL67">
    <cfRule type="expression" dxfId="782" priority="1204">
      <formula>AND(TODAY()&gt;=EF$6,TODAY()&lt;EG$6)</formula>
    </cfRule>
  </conditionalFormatting>
  <conditionalFormatting sqref="EF61:EL67">
    <cfRule type="expression" dxfId="781" priority="1202">
      <formula>AND(task_start&lt;=EF$6,ROUNDDOWN((task_end-task_start+1)*task_progress,0)+task_start-1&gt;=EF$6)</formula>
    </cfRule>
    <cfRule type="expression" dxfId="780" priority="1203" stopIfTrue="1">
      <formula>AND(task_end&gt;=EF$6,task_start&lt;EG$6)</formula>
    </cfRule>
  </conditionalFormatting>
  <conditionalFormatting sqref="EM61:ES67">
    <cfRule type="expression" dxfId="779" priority="1201">
      <formula>AND(TODAY()&gt;=EM$6,TODAY()&lt;EN$6)</formula>
    </cfRule>
  </conditionalFormatting>
  <conditionalFormatting sqref="EM61:ES67">
    <cfRule type="expression" dxfId="778" priority="1199">
      <formula>AND(task_start&lt;=EM$6,ROUNDDOWN((task_end-task_start+1)*task_progress,0)+task_start-1&gt;=EM$6)</formula>
    </cfRule>
    <cfRule type="expression" dxfId="777" priority="1200" stopIfTrue="1">
      <formula>AND(task_end&gt;=EM$6,task_start&lt;EN$6)</formula>
    </cfRule>
  </conditionalFormatting>
  <conditionalFormatting sqref="ET61:EZ67">
    <cfRule type="expression" dxfId="776" priority="1198">
      <formula>AND(TODAY()&gt;=ET$6,TODAY()&lt;EU$6)</formula>
    </cfRule>
  </conditionalFormatting>
  <conditionalFormatting sqref="ET61:EZ67">
    <cfRule type="expression" dxfId="775" priority="1196">
      <formula>AND(task_start&lt;=ET$6,ROUNDDOWN((task_end-task_start+1)*task_progress,0)+task_start-1&gt;=ET$6)</formula>
    </cfRule>
    <cfRule type="expression" dxfId="774" priority="1197" stopIfTrue="1">
      <formula>AND(task_end&gt;=ET$6,task_start&lt;EU$6)</formula>
    </cfRule>
  </conditionalFormatting>
  <conditionalFormatting sqref="FA61:FG67">
    <cfRule type="expression" dxfId="773" priority="1195">
      <formula>AND(TODAY()&gt;=FA$6,TODAY()&lt;FB$6)</formula>
    </cfRule>
  </conditionalFormatting>
  <conditionalFormatting sqref="FA61:FG67">
    <cfRule type="expression" dxfId="772" priority="1193">
      <formula>AND(task_start&lt;=FA$6,ROUNDDOWN((task_end-task_start+1)*task_progress,0)+task_start-1&gt;=FA$6)</formula>
    </cfRule>
    <cfRule type="expression" dxfId="771" priority="1194" stopIfTrue="1">
      <formula>AND(task_end&gt;=FA$6,task_start&lt;FB$6)</formula>
    </cfRule>
  </conditionalFormatting>
  <conditionalFormatting sqref="FH61:FN67">
    <cfRule type="expression" dxfId="770" priority="1192">
      <formula>AND(TODAY()&gt;=FH$6,TODAY()&lt;FI$6)</formula>
    </cfRule>
  </conditionalFormatting>
  <conditionalFormatting sqref="FH61:FN67">
    <cfRule type="expression" dxfId="769" priority="1190">
      <formula>AND(task_start&lt;=FH$6,ROUNDDOWN((task_end-task_start+1)*task_progress,0)+task_start-1&gt;=FH$6)</formula>
    </cfRule>
    <cfRule type="expression" dxfId="768" priority="1191" stopIfTrue="1">
      <formula>AND(task_end&gt;=FH$6,task_start&lt;FI$6)</formula>
    </cfRule>
  </conditionalFormatting>
  <conditionalFormatting sqref="FO61:FU67">
    <cfRule type="expression" dxfId="767" priority="1189">
      <formula>AND(TODAY()&gt;=FO$6,TODAY()&lt;FP$6)</formula>
    </cfRule>
  </conditionalFormatting>
  <conditionalFormatting sqref="FO61:FU67">
    <cfRule type="expression" dxfId="766" priority="1187">
      <formula>AND(task_start&lt;=FO$6,ROUNDDOWN((task_end-task_start+1)*task_progress,0)+task_start-1&gt;=FO$6)</formula>
    </cfRule>
    <cfRule type="expression" dxfId="765" priority="1188" stopIfTrue="1">
      <formula>AND(task_end&gt;=FO$6,task_start&lt;FP$6)</formula>
    </cfRule>
  </conditionalFormatting>
  <conditionalFormatting sqref="FV61:GB67">
    <cfRule type="expression" dxfId="764" priority="1186">
      <formula>AND(TODAY()&gt;=FV$6,TODAY()&lt;FW$6)</formula>
    </cfRule>
  </conditionalFormatting>
  <conditionalFormatting sqref="FV61:GB67">
    <cfRule type="expression" dxfId="763" priority="1184">
      <formula>AND(task_start&lt;=FV$6,ROUNDDOWN((task_end-task_start+1)*task_progress,0)+task_start-1&gt;=FV$6)</formula>
    </cfRule>
    <cfRule type="expression" dxfId="762" priority="1185" stopIfTrue="1">
      <formula>AND(task_end&gt;=FV$6,task_start&lt;FW$6)</formula>
    </cfRule>
  </conditionalFormatting>
  <conditionalFormatting sqref="GC61:GI67">
    <cfRule type="expression" dxfId="761" priority="1183">
      <formula>AND(TODAY()&gt;=GC$6,TODAY()&lt;GD$6)</formula>
    </cfRule>
  </conditionalFormatting>
  <conditionalFormatting sqref="GC61:GI67">
    <cfRule type="expression" dxfId="760" priority="1181">
      <formula>AND(task_start&lt;=GC$6,ROUNDDOWN((task_end-task_start+1)*task_progress,0)+task_start-1&gt;=GC$6)</formula>
    </cfRule>
    <cfRule type="expression" dxfId="759" priority="1182" stopIfTrue="1">
      <formula>AND(task_end&gt;=GC$6,task_start&lt;GD$6)</formula>
    </cfRule>
  </conditionalFormatting>
  <conditionalFormatting sqref="GJ61:GP67">
    <cfRule type="expression" dxfId="758" priority="1180">
      <formula>AND(TODAY()&gt;=GJ$6,TODAY()&lt;GK$6)</formula>
    </cfRule>
  </conditionalFormatting>
  <conditionalFormatting sqref="GJ61:GP67">
    <cfRule type="expression" dxfId="757" priority="1178">
      <formula>AND(task_start&lt;=GJ$6,ROUNDDOWN((task_end-task_start+1)*task_progress,0)+task_start-1&gt;=GJ$6)</formula>
    </cfRule>
    <cfRule type="expression" dxfId="756" priority="1179" stopIfTrue="1">
      <formula>AND(task_end&gt;=GJ$6,task_start&lt;GK$6)</formula>
    </cfRule>
  </conditionalFormatting>
  <conditionalFormatting sqref="GQ61:GW67">
    <cfRule type="expression" dxfId="755" priority="1177">
      <formula>AND(TODAY()&gt;=GQ$6,TODAY()&lt;GR$6)</formula>
    </cfRule>
  </conditionalFormatting>
  <conditionalFormatting sqref="GQ61:GW67">
    <cfRule type="expression" dxfId="754" priority="1175">
      <formula>AND(task_start&lt;=GQ$6,ROUNDDOWN((task_end-task_start+1)*task_progress,0)+task_start-1&gt;=GQ$6)</formula>
    </cfRule>
    <cfRule type="expression" dxfId="753" priority="1176" stopIfTrue="1">
      <formula>AND(task_end&gt;=GQ$6,task_start&lt;GR$6)</formula>
    </cfRule>
  </conditionalFormatting>
  <conditionalFormatting sqref="GX61:HD67">
    <cfRule type="expression" dxfId="752" priority="1174">
      <formula>AND(TODAY()&gt;=GX$6,TODAY()&lt;GY$6)</formula>
    </cfRule>
  </conditionalFormatting>
  <conditionalFormatting sqref="GX61:HD67">
    <cfRule type="expression" dxfId="751" priority="1172">
      <formula>AND(task_start&lt;=GX$6,ROUNDDOWN((task_end-task_start+1)*task_progress,0)+task_start-1&gt;=GX$6)</formula>
    </cfRule>
    <cfRule type="expression" dxfId="750" priority="1173" stopIfTrue="1">
      <formula>AND(task_end&gt;=GX$6,task_start&lt;GY$6)</formula>
    </cfRule>
  </conditionalFormatting>
  <conditionalFormatting sqref="HE61:HK67">
    <cfRule type="expression" dxfId="749" priority="1171">
      <formula>AND(TODAY()&gt;=HE$6,TODAY()&lt;HF$6)</formula>
    </cfRule>
  </conditionalFormatting>
  <conditionalFormatting sqref="HE61:HK67">
    <cfRule type="expression" dxfId="748" priority="1169">
      <formula>AND(task_start&lt;=HE$6,ROUNDDOWN((task_end-task_start+1)*task_progress,0)+task_start-1&gt;=HE$6)</formula>
    </cfRule>
    <cfRule type="expression" dxfId="747" priority="1170" stopIfTrue="1">
      <formula>AND(task_end&gt;=HE$6,task_start&lt;HF$6)</formula>
    </cfRule>
  </conditionalFormatting>
  <conditionalFormatting sqref="HL61:HR67">
    <cfRule type="expression" dxfId="746" priority="1168">
      <formula>AND(TODAY()&gt;=HL$6,TODAY()&lt;HM$6)</formula>
    </cfRule>
  </conditionalFormatting>
  <conditionalFormatting sqref="HL61:HR67">
    <cfRule type="expression" dxfId="745" priority="1166">
      <formula>AND(task_start&lt;=HL$6,ROUNDDOWN((task_end-task_start+1)*task_progress,0)+task_start-1&gt;=HL$6)</formula>
    </cfRule>
    <cfRule type="expression" dxfId="744" priority="1167" stopIfTrue="1">
      <formula>AND(task_end&gt;=HL$6,task_start&lt;HM$6)</formula>
    </cfRule>
  </conditionalFormatting>
  <conditionalFormatting sqref="HS61:HY67">
    <cfRule type="expression" dxfId="743" priority="1165">
      <formula>AND(TODAY()&gt;=HS$6,TODAY()&lt;HT$6)</formula>
    </cfRule>
  </conditionalFormatting>
  <conditionalFormatting sqref="HS61:HY67">
    <cfRule type="expression" dxfId="742" priority="1163">
      <formula>AND(task_start&lt;=HS$6,ROUNDDOWN((task_end-task_start+1)*task_progress,0)+task_start-1&gt;=HS$6)</formula>
    </cfRule>
    <cfRule type="expression" dxfId="741" priority="1164" stopIfTrue="1">
      <formula>AND(task_end&gt;=HS$6,task_start&lt;HT$6)</formula>
    </cfRule>
  </conditionalFormatting>
  <conditionalFormatting sqref="HZ61:IF67">
    <cfRule type="expression" dxfId="740" priority="1162">
      <formula>AND(TODAY()&gt;=HZ$6,TODAY()&lt;IA$6)</formula>
    </cfRule>
  </conditionalFormatting>
  <conditionalFormatting sqref="HZ61:IF67">
    <cfRule type="expression" dxfId="739" priority="1160">
      <formula>AND(task_start&lt;=HZ$6,ROUNDDOWN((task_end-task_start+1)*task_progress,0)+task_start-1&gt;=HZ$6)</formula>
    </cfRule>
    <cfRule type="expression" dxfId="738" priority="1161" stopIfTrue="1">
      <formula>AND(task_end&gt;=HZ$6,task_start&lt;IA$6)</formula>
    </cfRule>
  </conditionalFormatting>
  <conditionalFormatting sqref="IG61:IM67">
    <cfRule type="expression" dxfId="737" priority="1159">
      <formula>AND(TODAY()&gt;=IG$6,TODAY()&lt;IH$6)</formula>
    </cfRule>
  </conditionalFormatting>
  <conditionalFormatting sqref="IG61:IM67">
    <cfRule type="expression" dxfId="736" priority="1157">
      <formula>AND(task_start&lt;=IG$6,ROUNDDOWN((task_end-task_start+1)*task_progress,0)+task_start-1&gt;=IG$6)</formula>
    </cfRule>
    <cfRule type="expression" dxfId="735" priority="1158" stopIfTrue="1">
      <formula>AND(task_end&gt;=IG$6,task_start&lt;IH$6)</formula>
    </cfRule>
  </conditionalFormatting>
  <conditionalFormatting sqref="IN61:IT67">
    <cfRule type="expression" dxfId="734" priority="1156">
      <formula>AND(TODAY()&gt;=IN$6,TODAY()&lt;IO$6)</formula>
    </cfRule>
  </conditionalFormatting>
  <conditionalFormatting sqref="IN61:IT67">
    <cfRule type="expression" dxfId="733" priority="1154">
      <formula>AND(task_start&lt;=IN$6,ROUNDDOWN((task_end-task_start+1)*task_progress,0)+task_start-1&gt;=IN$6)</formula>
    </cfRule>
    <cfRule type="expression" dxfId="732" priority="1155" stopIfTrue="1">
      <formula>AND(task_end&gt;=IN$6,task_start&lt;IO$6)</formula>
    </cfRule>
  </conditionalFormatting>
  <conditionalFormatting sqref="IU61:JA67">
    <cfRule type="expression" dxfId="731" priority="1153">
      <formula>AND(TODAY()&gt;=IU$6,TODAY()&lt;IV$6)</formula>
    </cfRule>
  </conditionalFormatting>
  <conditionalFormatting sqref="IU61:JA67">
    <cfRule type="expression" dxfId="730" priority="1151">
      <formula>AND(task_start&lt;=IU$6,ROUNDDOWN((task_end-task_start+1)*task_progress,0)+task_start-1&gt;=IU$6)</formula>
    </cfRule>
    <cfRule type="expression" dxfId="729" priority="1152" stopIfTrue="1">
      <formula>AND(task_end&gt;=IU$6,task_start&lt;IV$6)</formula>
    </cfRule>
  </conditionalFormatting>
  <conditionalFormatting sqref="JB61:JH67">
    <cfRule type="expression" dxfId="728" priority="1150">
      <formula>AND(TODAY()&gt;=JB$6,TODAY()&lt;JC$6)</formula>
    </cfRule>
  </conditionalFormatting>
  <conditionalFormatting sqref="JB61:JH67">
    <cfRule type="expression" dxfId="727" priority="1148">
      <formula>AND(task_start&lt;=JB$6,ROUNDDOWN((task_end-task_start+1)*task_progress,0)+task_start-1&gt;=JB$6)</formula>
    </cfRule>
    <cfRule type="expression" dxfId="726" priority="1149" stopIfTrue="1">
      <formula>AND(task_end&gt;=JB$6,task_start&lt;JC$6)</formula>
    </cfRule>
  </conditionalFormatting>
  <conditionalFormatting sqref="JI61:JO67">
    <cfRule type="expression" dxfId="725" priority="1147">
      <formula>AND(TODAY()&gt;=JI$6,TODAY()&lt;JJ$6)</formula>
    </cfRule>
  </conditionalFormatting>
  <conditionalFormatting sqref="JI61:JO67">
    <cfRule type="expression" dxfId="724" priority="1145">
      <formula>AND(task_start&lt;=JI$6,ROUNDDOWN((task_end-task_start+1)*task_progress,0)+task_start-1&gt;=JI$6)</formula>
    </cfRule>
    <cfRule type="expression" dxfId="723" priority="1146" stopIfTrue="1">
      <formula>AND(task_end&gt;=JI$6,task_start&lt;JJ$6)</formula>
    </cfRule>
  </conditionalFormatting>
  <conditionalFormatting sqref="JP61:JV67">
    <cfRule type="expression" dxfId="722" priority="1144">
      <formula>AND(TODAY()&gt;=JP$6,TODAY()&lt;JQ$6)</formula>
    </cfRule>
  </conditionalFormatting>
  <conditionalFormatting sqref="JP61:JV67">
    <cfRule type="expression" dxfId="721" priority="1142">
      <formula>AND(task_start&lt;=JP$6,ROUNDDOWN((task_end-task_start+1)*task_progress,0)+task_start-1&gt;=JP$6)</formula>
    </cfRule>
    <cfRule type="expression" dxfId="720" priority="1143" stopIfTrue="1">
      <formula>AND(task_end&gt;=JP$6,task_start&lt;JQ$6)</formula>
    </cfRule>
  </conditionalFormatting>
  <conditionalFormatting sqref="JW61:KC67">
    <cfRule type="expression" dxfId="719" priority="1141">
      <formula>AND(TODAY()&gt;=JW$6,TODAY()&lt;JX$6)</formula>
    </cfRule>
  </conditionalFormatting>
  <conditionalFormatting sqref="JW61:KC67">
    <cfRule type="expression" dxfId="718" priority="1139">
      <formula>AND(task_start&lt;=JW$6,ROUNDDOWN((task_end-task_start+1)*task_progress,0)+task_start-1&gt;=JW$6)</formula>
    </cfRule>
    <cfRule type="expression" dxfId="717" priority="1140" stopIfTrue="1">
      <formula>AND(task_end&gt;=JW$6,task_start&lt;JX$6)</formula>
    </cfRule>
  </conditionalFormatting>
  <conditionalFormatting sqref="KD61:KJ67">
    <cfRule type="expression" dxfId="716" priority="1138">
      <formula>AND(TODAY()&gt;=KD$6,TODAY()&lt;KE$6)</formula>
    </cfRule>
  </conditionalFormatting>
  <conditionalFormatting sqref="KD61:KJ67">
    <cfRule type="expression" dxfId="715" priority="1136">
      <formula>AND(task_start&lt;=KD$6,ROUNDDOWN((task_end-task_start+1)*task_progress,0)+task_start-1&gt;=KD$6)</formula>
    </cfRule>
    <cfRule type="expression" dxfId="714" priority="1137" stopIfTrue="1">
      <formula>AND(task_end&gt;=KD$6,task_start&lt;KE$6)</formula>
    </cfRule>
  </conditionalFormatting>
  <conditionalFormatting sqref="J68:BM73">
    <cfRule type="expression" dxfId="713" priority="1135">
      <formula>AND(TODAY()&gt;=J$6,TODAY()&lt;K$6)</formula>
    </cfRule>
  </conditionalFormatting>
  <conditionalFormatting sqref="J68:BM73">
    <cfRule type="expression" dxfId="712" priority="1133">
      <formula>AND(task_start&lt;=J$6,ROUNDDOWN((task_end-task_start+1)*task_progress,0)+task_start-1&gt;=J$6)</formula>
    </cfRule>
    <cfRule type="expression" dxfId="711" priority="1134" stopIfTrue="1">
      <formula>AND(task_end&gt;=J$6,task_start&lt;K$6)</formula>
    </cfRule>
  </conditionalFormatting>
  <conditionalFormatting sqref="BN68:BT73">
    <cfRule type="expression" dxfId="710" priority="1132">
      <formula>AND(TODAY()&gt;=BN$6,TODAY()&lt;BO$6)</formula>
    </cfRule>
  </conditionalFormatting>
  <conditionalFormatting sqref="BN68:BT73">
    <cfRule type="expression" dxfId="709" priority="1130">
      <formula>AND(task_start&lt;=BN$6,ROUNDDOWN((task_end-task_start+1)*task_progress,0)+task_start-1&gt;=BN$6)</formula>
    </cfRule>
    <cfRule type="expression" dxfId="708" priority="1131" stopIfTrue="1">
      <formula>AND(task_end&gt;=BN$6,task_start&lt;BO$6)</formula>
    </cfRule>
  </conditionalFormatting>
  <conditionalFormatting sqref="BU68:CA73">
    <cfRule type="expression" dxfId="707" priority="1129">
      <formula>AND(TODAY()&gt;=BU$6,TODAY()&lt;BV$6)</formula>
    </cfRule>
  </conditionalFormatting>
  <conditionalFormatting sqref="BU68:CA73">
    <cfRule type="expression" dxfId="706" priority="1127">
      <formula>AND(task_start&lt;=BU$6,ROUNDDOWN((task_end-task_start+1)*task_progress,0)+task_start-1&gt;=BU$6)</formula>
    </cfRule>
    <cfRule type="expression" dxfId="705" priority="1128" stopIfTrue="1">
      <formula>AND(task_end&gt;=BU$6,task_start&lt;BV$6)</formula>
    </cfRule>
  </conditionalFormatting>
  <conditionalFormatting sqref="CB68:CH73">
    <cfRule type="expression" dxfId="704" priority="1126">
      <formula>AND(TODAY()&gt;=CB$6,TODAY()&lt;CC$6)</formula>
    </cfRule>
  </conditionalFormatting>
  <conditionalFormatting sqref="CB68:CH73">
    <cfRule type="expression" dxfId="703" priority="1124">
      <formula>AND(task_start&lt;=CB$6,ROUNDDOWN((task_end-task_start+1)*task_progress,0)+task_start-1&gt;=CB$6)</formula>
    </cfRule>
    <cfRule type="expression" dxfId="702" priority="1125" stopIfTrue="1">
      <formula>AND(task_end&gt;=CB$6,task_start&lt;CC$6)</formula>
    </cfRule>
  </conditionalFormatting>
  <conditionalFormatting sqref="CI68:CO73">
    <cfRule type="expression" dxfId="701" priority="1123">
      <formula>AND(TODAY()&gt;=CI$6,TODAY()&lt;CJ$6)</formula>
    </cfRule>
  </conditionalFormatting>
  <conditionalFormatting sqref="CI68:CO73">
    <cfRule type="expression" dxfId="700" priority="1121">
      <formula>AND(task_start&lt;=CI$6,ROUNDDOWN((task_end-task_start+1)*task_progress,0)+task_start-1&gt;=CI$6)</formula>
    </cfRule>
    <cfRule type="expression" dxfId="699" priority="1122" stopIfTrue="1">
      <formula>AND(task_end&gt;=CI$6,task_start&lt;CJ$6)</formula>
    </cfRule>
  </conditionalFormatting>
  <conditionalFormatting sqref="CP68:CV73">
    <cfRule type="expression" dxfId="698" priority="1120">
      <formula>AND(TODAY()&gt;=CP$6,TODAY()&lt;CQ$6)</formula>
    </cfRule>
  </conditionalFormatting>
  <conditionalFormatting sqref="CP68:CV73">
    <cfRule type="expression" dxfId="697" priority="1118">
      <formula>AND(task_start&lt;=CP$6,ROUNDDOWN((task_end-task_start+1)*task_progress,0)+task_start-1&gt;=CP$6)</formula>
    </cfRule>
    <cfRule type="expression" dxfId="696" priority="1119" stopIfTrue="1">
      <formula>AND(task_end&gt;=CP$6,task_start&lt;CQ$6)</formula>
    </cfRule>
  </conditionalFormatting>
  <conditionalFormatting sqref="CW68:DC73">
    <cfRule type="expression" dxfId="695" priority="1117">
      <formula>AND(TODAY()&gt;=CW$6,TODAY()&lt;CX$6)</formula>
    </cfRule>
  </conditionalFormatting>
  <conditionalFormatting sqref="CW68:DC73">
    <cfRule type="expression" dxfId="694" priority="1115">
      <formula>AND(task_start&lt;=CW$6,ROUNDDOWN((task_end-task_start+1)*task_progress,0)+task_start-1&gt;=CW$6)</formula>
    </cfRule>
    <cfRule type="expression" dxfId="693" priority="1116" stopIfTrue="1">
      <formula>AND(task_end&gt;=CW$6,task_start&lt;CX$6)</formula>
    </cfRule>
  </conditionalFormatting>
  <conditionalFormatting sqref="DD68:DJ73">
    <cfRule type="expression" dxfId="692" priority="1114">
      <formula>AND(TODAY()&gt;=DD$6,TODAY()&lt;DE$6)</formula>
    </cfRule>
  </conditionalFormatting>
  <conditionalFormatting sqref="DD68:DJ73">
    <cfRule type="expression" dxfId="691" priority="1112">
      <formula>AND(task_start&lt;=DD$6,ROUNDDOWN((task_end-task_start+1)*task_progress,0)+task_start-1&gt;=DD$6)</formula>
    </cfRule>
    <cfRule type="expression" dxfId="690" priority="1113" stopIfTrue="1">
      <formula>AND(task_end&gt;=DD$6,task_start&lt;DE$6)</formula>
    </cfRule>
  </conditionalFormatting>
  <conditionalFormatting sqref="DK68:DQ73">
    <cfRule type="expression" dxfId="689" priority="1111">
      <formula>AND(TODAY()&gt;=DK$6,TODAY()&lt;DL$6)</formula>
    </cfRule>
  </conditionalFormatting>
  <conditionalFormatting sqref="DK68:DQ73">
    <cfRule type="expression" dxfId="688" priority="1109">
      <formula>AND(task_start&lt;=DK$6,ROUNDDOWN((task_end-task_start+1)*task_progress,0)+task_start-1&gt;=DK$6)</formula>
    </cfRule>
    <cfRule type="expression" dxfId="687" priority="1110" stopIfTrue="1">
      <formula>AND(task_end&gt;=DK$6,task_start&lt;DL$6)</formula>
    </cfRule>
  </conditionalFormatting>
  <conditionalFormatting sqref="DR68:DX73">
    <cfRule type="expression" dxfId="686" priority="1108">
      <formula>AND(TODAY()&gt;=DR$6,TODAY()&lt;DS$6)</formula>
    </cfRule>
  </conditionalFormatting>
  <conditionalFormatting sqref="DR68:DX73">
    <cfRule type="expression" dxfId="685" priority="1106">
      <formula>AND(task_start&lt;=DR$6,ROUNDDOWN((task_end-task_start+1)*task_progress,0)+task_start-1&gt;=DR$6)</formula>
    </cfRule>
    <cfRule type="expression" dxfId="684" priority="1107" stopIfTrue="1">
      <formula>AND(task_end&gt;=DR$6,task_start&lt;DS$6)</formula>
    </cfRule>
  </conditionalFormatting>
  <conditionalFormatting sqref="DY68:EE73">
    <cfRule type="expression" dxfId="683" priority="1105">
      <formula>AND(TODAY()&gt;=DY$6,TODAY()&lt;DZ$6)</formula>
    </cfRule>
  </conditionalFormatting>
  <conditionalFormatting sqref="DY68:EE73">
    <cfRule type="expression" dxfId="682" priority="1103">
      <formula>AND(task_start&lt;=DY$6,ROUNDDOWN((task_end-task_start+1)*task_progress,0)+task_start-1&gt;=DY$6)</formula>
    </cfRule>
    <cfRule type="expression" dxfId="681" priority="1104" stopIfTrue="1">
      <formula>AND(task_end&gt;=DY$6,task_start&lt;DZ$6)</formula>
    </cfRule>
  </conditionalFormatting>
  <conditionalFormatting sqref="EF68:EL73">
    <cfRule type="expression" dxfId="680" priority="1102">
      <formula>AND(TODAY()&gt;=EF$6,TODAY()&lt;EG$6)</formula>
    </cfRule>
  </conditionalFormatting>
  <conditionalFormatting sqref="EF68:EL73">
    <cfRule type="expression" dxfId="679" priority="1100">
      <formula>AND(task_start&lt;=EF$6,ROUNDDOWN((task_end-task_start+1)*task_progress,0)+task_start-1&gt;=EF$6)</formula>
    </cfRule>
    <cfRule type="expression" dxfId="678" priority="1101" stopIfTrue="1">
      <formula>AND(task_end&gt;=EF$6,task_start&lt;EG$6)</formula>
    </cfRule>
  </conditionalFormatting>
  <conditionalFormatting sqref="EM68:ES73">
    <cfRule type="expression" dxfId="677" priority="1099">
      <formula>AND(TODAY()&gt;=EM$6,TODAY()&lt;EN$6)</formula>
    </cfRule>
  </conditionalFormatting>
  <conditionalFormatting sqref="EM68:ES73">
    <cfRule type="expression" dxfId="676" priority="1097">
      <formula>AND(task_start&lt;=EM$6,ROUNDDOWN((task_end-task_start+1)*task_progress,0)+task_start-1&gt;=EM$6)</formula>
    </cfRule>
    <cfRule type="expression" dxfId="675" priority="1098" stopIfTrue="1">
      <formula>AND(task_end&gt;=EM$6,task_start&lt;EN$6)</formula>
    </cfRule>
  </conditionalFormatting>
  <conditionalFormatting sqref="ET68:EZ73">
    <cfRule type="expression" dxfId="674" priority="1096">
      <formula>AND(TODAY()&gt;=ET$6,TODAY()&lt;EU$6)</formula>
    </cfRule>
  </conditionalFormatting>
  <conditionalFormatting sqref="ET68:EZ73">
    <cfRule type="expression" dxfId="673" priority="1094">
      <formula>AND(task_start&lt;=ET$6,ROUNDDOWN((task_end-task_start+1)*task_progress,0)+task_start-1&gt;=ET$6)</formula>
    </cfRule>
    <cfRule type="expression" dxfId="672" priority="1095" stopIfTrue="1">
      <formula>AND(task_end&gt;=ET$6,task_start&lt;EU$6)</formula>
    </cfRule>
  </conditionalFormatting>
  <conditionalFormatting sqref="FA68:FG73">
    <cfRule type="expression" dxfId="671" priority="1093">
      <formula>AND(TODAY()&gt;=FA$6,TODAY()&lt;FB$6)</formula>
    </cfRule>
  </conditionalFormatting>
  <conditionalFormatting sqref="FA68:FG73">
    <cfRule type="expression" dxfId="670" priority="1091">
      <formula>AND(task_start&lt;=FA$6,ROUNDDOWN((task_end-task_start+1)*task_progress,0)+task_start-1&gt;=FA$6)</formula>
    </cfRule>
    <cfRule type="expression" dxfId="669" priority="1092" stopIfTrue="1">
      <formula>AND(task_end&gt;=FA$6,task_start&lt;FB$6)</formula>
    </cfRule>
  </conditionalFormatting>
  <conditionalFormatting sqref="FH68:FN73">
    <cfRule type="expression" dxfId="668" priority="1090">
      <formula>AND(TODAY()&gt;=FH$6,TODAY()&lt;FI$6)</formula>
    </cfRule>
  </conditionalFormatting>
  <conditionalFormatting sqref="FH68:FN73">
    <cfRule type="expression" dxfId="667" priority="1088">
      <formula>AND(task_start&lt;=FH$6,ROUNDDOWN((task_end-task_start+1)*task_progress,0)+task_start-1&gt;=FH$6)</formula>
    </cfRule>
    <cfRule type="expression" dxfId="666" priority="1089" stopIfTrue="1">
      <formula>AND(task_end&gt;=FH$6,task_start&lt;FI$6)</formula>
    </cfRule>
  </conditionalFormatting>
  <conditionalFormatting sqref="FO68:FU73">
    <cfRule type="expression" dxfId="665" priority="1087">
      <formula>AND(TODAY()&gt;=FO$6,TODAY()&lt;FP$6)</formula>
    </cfRule>
  </conditionalFormatting>
  <conditionalFormatting sqref="FO68:FU73">
    <cfRule type="expression" dxfId="664" priority="1085">
      <formula>AND(task_start&lt;=FO$6,ROUNDDOWN((task_end-task_start+1)*task_progress,0)+task_start-1&gt;=FO$6)</formula>
    </cfRule>
    <cfRule type="expression" dxfId="663" priority="1086" stopIfTrue="1">
      <formula>AND(task_end&gt;=FO$6,task_start&lt;FP$6)</formula>
    </cfRule>
  </conditionalFormatting>
  <conditionalFormatting sqref="FV68:GB73">
    <cfRule type="expression" dxfId="662" priority="1084">
      <formula>AND(TODAY()&gt;=FV$6,TODAY()&lt;FW$6)</formula>
    </cfRule>
  </conditionalFormatting>
  <conditionalFormatting sqref="FV68:GB73">
    <cfRule type="expression" dxfId="661" priority="1082">
      <formula>AND(task_start&lt;=FV$6,ROUNDDOWN((task_end-task_start+1)*task_progress,0)+task_start-1&gt;=FV$6)</formula>
    </cfRule>
    <cfRule type="expression" dxfId="660" priority="1083" stopIfTrue="1">
      <formula>AND(task_end&gt;=FV$6,task_start&lt;FW$6)</formula>
    </cfRule>
  </conditionalFormatting>
  <conditionalFormatting sqref="GC68:GI73">
    <cfRule type="expression" dxfId="659" priority="1081">
      <formula>AND(TODAY()&gt;=GC$6,TODAY()&lt;GD$6)</formula>
    </cfRule>
  </conditionalFormatting>
  <conditionalFormatting sqref="GC68:GI73">
    <cfRule type="expression" dxfId="658" priority="1079">
      <formula>AND(task_start&lt;=GC$6,ROUNDDOWN((task_end-task_start+1)*task_progress,0)+task_start-1&gt;=GC$6)</formula>
    </cfRule>
    <cfRule type="expression" dxfId="657" priority="1080" stopIfTrue="1">
      <formula>AND(task_end&gt;=GC$6,task_start&lt;GD$6)</formula>
    </cfRule>
  </conditionalFormatting>
  <conditionalFormatting sqref="GJ68:GP73">
    <cfRule type="expression" dxfId="656" priority="1078">
      <formula>AND(TODAY()&gt;=GJ$6,TODAY()&lt;GK$6)</formula>
    </cfRule>
  </conditionalFormatting>
  <conditionalFormatting sqref="GJ68:GP73">
    <cfRule type="expression" dxfId="655" priority="1076">
      <formula>AND(task_start&lt;=GJ$6,ROUNDDOWN((task_end-task_start+1)*task_progress,0)+task_start-1&gt;=GJ$6)</formula>
    </cfRule>
    <cfRule type="expression" dxfId="654" priority="1077" stopIfTrue="1">
      <formula>AND(task_end&gt;=GJ$6,task_start&lt;GK$6)</formula>
    </cfRule>
  </conditionalFormatting>
  <conditionalFormatting sqref="GQ68:GW73">
    <cfRule type="expression" dxfId="653" priority="1075">
      <formula>AND(TODAY()&gt;=GQ$6,TODAY()&lt;GR$6)</formula>
    </cfRule>
  </conditionalFormatting>
  <conditionalFormatting sqref="GQ68:GW73">
    <cfRule type="expression" dxfId="652" priority="1073">
      <formula>AND(task_start&lt;=GQ$6,ROUNDDOWN((task_end-task_start+1)*task_progress,0)+task_start-1&gt;=GQ$6)</formula>
    </cfRule>
    <cfRule type="expression" dxfId="651" priority="1074" stopIfTrue="1">
      <formula>AND(task_end&gt;=GQ$6,task_start&lt;GR$6)</formula>
    </cfRule>
  </conditionalFormatting>
  <conditionalFormatting sqref="GX68:HD73">
    <cfRule type="expression" dxfId="650" priority="1072">
      <formula>AND(TODAY()&gt;=GX$6,TODAY()&lt;GY$6)</formula>
    </cfRule>
  </conditionalFormatting>
  <conditionalFormatting sqref="GX68:HD73">
    <cfRule type="expression" dxfId="649" priority="1070">
      <formula>AND(task_start&lt;=GX$6,ROUNDDOWN((task_end-task_start+1)*task_progress,0)+task_start-1&gt;=GX$6)</formula>
    </cfRule>
    <cfRule type="expression" dxfId="648" priority="1071" stopIfTrue="1">
      <formula>AND(task_end&gt;=GX$6,task_start&lt;GY$6)</formula>
    </cfRule>
  </conditionalFormatting>
  <conditionalFormatting sqref="HE68:HK73">
    <cfRule type="expression" dxfId="647" priority="1069">
      <formula>AND(TODAY()&gt;=HE$6,TODAY()&lt;HF$6)</formula>
    </cfRule>
  </conditionalFormatting>
  <conditionalFormatting sqref="HE68:HK73">
    <cfRule type="expression" dxfId="646" priority="1067">
      <formula>AND(task_start&lt;=HE$6,ROUNDDOWN((task_end-task_start+1)*task_progress,0)+task_start-1&gt;=HE$6)</formula>
    </cfRule>
    <cfRule type="expression" dxfId="645" priority="1068" stopIfTrue="1">
      <formula>AND(task_end&gt;=HE$6,task_start&lt;HF$6)</formula>
    </cfRule>
  </conditionalFormatting>
  <conditionalFormatting sqref="HL68:HR73">
    <cfRule type="expression" dxfId="644" priority="1066">
      <formula>AND(TODAY()&gt;=HL$6,TODAY()&lt;HM$6)</formula>
    </cfRule>
  </conditionalFormatting>
  <conditionalFormatting sqref="HL68:HR73">
    <cfRule type="expression" dxfId="643" priority="1064">
      <formula>AND(task_start&lt;=HL$6,ROUNDDOWN((task_end-task_start+1)*task_progress,0)+task_start-1&gt;=HL$6)</formula>
    </cfRule>
    <cfRule type="expression" dxfId="642" priority="1065" stopIfTrue="1">
      <formula>AND(task_end&gt;=HL$6,task_start&lt;HM$6)</formula>
    </cfRule>
  </conditionalFormatting>
  <conditionalFormatting sqref="HS68:HY73">
    <cfRule type="expression" dxfId="641" priority="1063">
      <formula>AND(TODAY()&gt;=HS$6,TODAY()&lt;HT$6)</formula>
    </cfRule>
  </conditionalFormatting>
  <conditionalFormatting sqref="HS68:HY73">
    <cfRule type="expression" dxfId="640" priority="1061">
      <formula>AND(task_start&lt;=HS$6,ROUNDDOWN((task_end-task_start+1)*task_progress,0)+task_start-1&gt;=HS$6)</formula>
    </cfRule>
    <cfRule type="expression" dxfId="639" priority="1062" stopIfTrue="1">
      <formula>AND(task_end&gt;=HS$6,task_start&lt;HT$6)</formula>
    </cfRule>
  </conditionalFormatting>
  <conditionalFormatting sqref="HZ68:IF73">
    <cfRule type="expression" dxfId="638" priority="1060">
      <formula>AND(TODAY()&gt;=HZ$6,TODAY()&lt;IA$6)</formula>
    </cfRule>
  </conditionalFormatting>
  <conditionalFormatting sqref="HZ68:IF73">
    <cfRule type="expression" dxfId="637" priority="1058">
      <formula>AND(task_start&lt;=HZ$6,ROUNDDOWN((task_end-task_start+1)*task_progress,0)+task_start-1&gt;=HZ$6)</formula>
    </cfRule>
    <cfRule type="expression" dxfId="636" priority="1059" stopIfTrue="1">
      <formula>AND(task_end&gt;=HZ$6,task_start&lt;IA$6)</formula>
    </cfRule>
  </conditionalFormatting>
  <conditionalFormatting sqref="IG68:IM73">
    <cfRule type="expression" dxfId="635" priority="1057">
      <formula>AND(TODAY()&gt;=IG$6,TODAY()&lt;IH$6)</formula>
    </cfRule>
  </conditionalFormatting>
  <conditionalFormatting sqref="IG68:IM73">
    <cfRule type="expression" dxfId="634" priority="1055">
      <formula>AND(task_start&lt;=IG$6,ROUNDDOWN((task_end-task_start+1)*task_progress,0)+task_start-1&gt;=IG$6)</formula>
    </cfRule>
    <cfRule type="expression" dxfId="633" priority="1056" stopIfTrue="1">
      <formula>AND(task_end&gt;=IG$6,task_start&lt;IH$6)</formula>
    </cfRule>
  </conditionalFormatting>
  <conditionalFormatting sqref="IN68:IT73">
    <cfRule type="expression" dxfId="632" priority="1054">
      <formula>AND(TODAY()&gt;=IN$6,TODAY()&lt;IO$6)</formula>
    </cfRule>
  </conditionalFormatting>
  <conditionalFormatting sqref="IN68:IT73">
    <cfRule type="expression" dxfId="631" priority="1052">
      <formula>AND(task_start&lt;=IN$6,ROUNDDOWN((task_end-task_start+1)*task_progress,0)+task_start-1&gt;=IN$6)</formula>
    </cfRule>
    <cfRule type="expression" dxfId="630" priority="1053" stopIfTrue="1">
      <formula>AND(task_end&gt;=IN$6,task_start&lt;IO$6)</formula>
    </cfRule>
  </conditionalFormatting>
  <conditionalFormatting sqref="IU68:JA73">
    <cfRule type="expression" dxfId="629" priority="1051">
      <formula>AND(TODAY()&gt;=IU$6,TODAY()&lt;IV$6)</formula>
    </cfRule>
  </conditionalFormatting>
  <conditionalFormatting sqref="IU68:JA73">
    <cfRule type="expression" dxfId="628" priority="1049">
      <formula>AND(task_start&lt;=IU$6,ROUNDDOWN((task_end-task_start+1)*task_progress,0)+task_start-1&gt;=IU$6)</formula>
    </cfRule>
    <cfRule type="expression" dxfId="627" priority="1050" stopIfTrue="1">
      <formula>AND(task_end&gt;=IU$6,task_start&lt;IV$6)</formula>
    </cfRule>
  </conditionalFormatting>
  <conditionalFormatting sqref="JB68:JH73">
    <cfRule type="expression" dxfId="626" priority="1048">
      <formula>AND(TODAY()&gt;=JB$6,TODAY()&lt;JC$6)</formula>
    </cfRule>
  </conditionalFormatting>
  <conditionalFormatting sqref="JB68:JH73">
    <cfRule type="expression" dxfId="625" priority="1046">
      <formula>AND(task_start&lt;=JB$6,ROUNDDOWN((task_end-task_start+1)*task_progress,0)+task_start-1&gt;=JB$6)</formula>
    </cfRule>
    <cfRule type="expression" dxfId="624" priority="1047" stopIfTrue="1">
      <formula>AND(task_end&gt;=JB$6,task_start&lt;JC$6)</formula>
    </cfRule>
  </conditionalFormatting>
  <conditionalFormatting sqref="JI68:JO73">
    <cfRule type="expression" dxfId="623" priority="1045">
      <formula>AND(TODAY()&gt;=JI$6,TODAY()&lt;JJ$6)</formula>
    </cfRule>
  </conditionalFormatting>
  <conditionalFormatting sqref="JI68:JO73">
    <cfRule type="expression" dxfId="622" priority="1043">
      <formula>AND(task_start&lt;=JI$6,ROUNDDOWN((task_end-task_start+1)*task_progress,0)+task_start-1&gt;=JI$6)</formula>
    </cfRule>
    <cfRule type="expression" dxfId="621" priority="1044" stopIfTrue="1">
      <formula>AND(task_end&gt;=JI$6,task_start&lt;JJ$6)</formula>
    </cfRule>
  </conditionalFormatting>
  <conditionalFormatting sqref="JP68:JV73">
    <cfRule type="expression" dxfId="620" priority="1042">
      <formula>AND(TODAY()&gt;=JP$6,TODAY()&lt;JQ$6)</formula>
    </cfRule>
  </conditionalFormatting>
  <conditionalFormatting sqref="JP68:JV73">
    <cfRule type="expression" dxfId="619" priority="1040">
      <formula>AND(task_start&lt;=JP$6,ROUNDDOWN((task_end-task_start+1)*task_progress,0)+task_start-1&gt;=JP$6)</formula>
    </cfRule>
    <cfRule type="expression" dxfId="618" priority="1041" stopIfTrue="1">
      <formula>AND(task_end&gt;=JP$6,task_start&lt;JQ$6)</formula>
    </cfRule>
  </conditionalFormatting>
  <conditionalFormatting sqref="JW68:KC73">
    <cfRule type="expression" dxfId="617" priority="1039">
      <formula>AND(TODAY()&gt;=JW$6,TODAY()&lt;JX$6)</formula>
    </cfRule>
  </conditionalFormatting>
  <conditionalFormatting sqref="JW68:KC73">
    <cfRule type="expression" dxfId="616" priority="1037">
      <formula>AND(task_start&lt;=JW$6,ROUNDDOWN((task_end-task_start+1)*task_progress,0)+task_start-1&gt;=JW$6)</formula>
    </cfRule>
    <cfRule type="expression" dxfId="615" priority="1038" stopIfTrue="1">
      <formula>AND(task_end&gt;=JW$6,task_start&lt;JX$6)</formula>
    </cfRule>
  </conditionalFormatting>
  <conditionalFormatting sqref="KD68:KJ73">
    <cfRule type="expression" dxfId="614" priority="1036">
      <formula>AND(TODAY()&gt;=KD$6,TODAY()&lt;KE$6)</formula>
    </cfRule>
  </conditionalFormatting>
  <conditionalFormatting sqref="KD68:KJ73">
    <cfRule type="expression" dxfId="613" priority="1034">
      <formula>AND(task_start&lt;=KD$6,ROUNDDOWN((task_end-task_start+1)*task_progress,0)+task_start-1&gt;=KD$6)</formula>
    </cfRule>
    <cfRule type="expression" dxfId="612" priority="1035" stopIfTrue="1">
      <formula>AND(task_end&gt;=KD$6,task_start&lt;KE$6)</formula>
    </cfRule>
  </conditionalFormatting>
  <conditionalFormatting sqref="J74:BM77">
    <cfRule type="expression" dxfId="611" priority="1033">
      <formula>AND(TODAY()&gt;=J$6,TODAY()&lt;K$6)</formula>
    </cfRule>
  </conditionalFormatting>
  <conditionalFormatting sqref="J74:BM77">
    <cfRule type="expression" dxfId="610" priority="1031">
      <formula>AND(task_start&lt;=J$6,ROUNDDOWN((task_end-task_start+1)*task_progress,0)+task_start-1&gt;=J$6)</formula>
    </cfRule>
    <cfRule type="expression" dxfId="609" priority="1032" stopIfTrue="1">
      <formula>AND(task_end&gt;=J$6,task_start&lt;K$6)</formula>
    </cfRule>
  </conditionalFormatting>
  <conditionalFormatting sqref="BN74:BT77">
    <cfRule type="expression" dxfId="608" priority="1030">
      <formula>AND(TODAY()&gt;=BN$6,TODAY()&lt;BO$6)</formula>
    </cfRule>
  </conditionalFormatting>
  <conditionalFormatting sqref="BN74:BT77">
    <cfRule type="expression" dxfId="607" priority="1028">
      <formula>AND(task_start&lt;=BN$6,ROUNDDOWN((task_end-task_start+1)*task_progress,0)+task_start-1&gt;=BN$6)</formula>
    </cfRule>
    <cfRule type="expression" dxfId="606" priority="1029" stopIfTrue="1">
      <formula>AND(task_end&gt;=BN$6,task_start&lt;BO$6)</formula>
    </cfRule>
  </conditionalFormatting>
  <conditionalFormatting sqref="BU74:CA77">
    <cfRule type="expression" dxfId="605" priority="1027">
      <formula>AND(TODAY()&gt;=BU$6,TODAY()&lt;BV$6)</formula>
    </cfRule>
  </conditionalFormatting>
  <conditionalFormatting sqref="BU74:CA77">
    <cfRule type="expression" dxfId="604" priority="1025">
      <formula>AND(task_start&lt;=BU$6,ROUNDDOWN((task_end-task_start+1)*task_progress,0)+task_start-1&gt;=BU$6)</formula>
    </cfRule>
    <cfRule type="expression" dxfId="603" priority="1026" stopIfTrue="1">
      <formula>AND(task_end&gt;=BU$6,task_start&lt;BV$6)</formula>
    </cfRule>
  </conditionalFormatting>
  <conditionalFormatting sqref="CB74:CH77">
    <cfRule type="expression" dxfId="602" priority="1024">
      <formula>AND(TODAY()&gt;=CB$6,TODAY()&lt;CC$6)</formula>
    </cfRule>
  </conditionalFormatting>
  <conditionalFormatting sqref="CB74:CH77">
    <cfRule type="expression" dxfId="601" priority="1022">
      <formula>AND(task_start&lt;=CB$6,ROUNDDOWN((task_end-task_start+1)*task_progress,0)+task_start-1&gt;=CB$6)</formula>
    </cfRule>
    <cfRule type="expression" dxfId="600" priority="1023" stopIfTrue="1">
      <formula>AND(task_end&gt;=CB$6,task_start&lt;CC$6)</formula>
    </cfRule>
  </conditionalFormatting>
  <conditionalFormatting sqref="CI74:CO77">
    <cfRule type="expression" dxfId="599" priority="1021">
      <formula>AND(TODAY()&gt;=CI$6,TODAY()&lt;CJ$6)</formula>
    </cfRule>
  </conditionalFormatting>
  <conditionalFormatting sqref="CI74:CO77">
    <cfRule type="expression" dxfId="598" priority="1019">
      <formula>AND(task_start&lt;=CI$6,ROUNDDOWN((task_end-task_start+1)*task_progress,0)+task_start-1&gt;=CI$6)</formula>
    </cfRule>
    <cfRule type="expression" dxfId="597" priority="1020" stopIfTrue="1">
      <formula>AND(task_end&gt;=CI$6,task_start&lt;CJ$6)</formula>
    </cfRule>
  </conditionalFormatting>
  <conditionalFormatting sqref="CP74:CV77">
    <cfRule type="expression" dxfId="596" priority="1018">
      <formula>AND(TODAY()&gt;=CP$6,TODAY()&lt;CQ$6)</formula>
    </cfRule>
  </conditionalFormatting>
  <conditionalFormatting sqref="CP74:CV77">
    <cfRule type="expression" dxfId="595" priority="1016">
      <formula>AND(task_start&lt;=CP$6,ROUNDDOWN((task_end-task_start+1)*task_progress,0)+task_start-1&gt;=CP$6)</formula>
    </cfRule>
    <cfRule type="expression" dxfId="594" priority="1017" stopIfTrue="1">
      <formula>AND(task_end&gt;=CP$6,task_start&lt;CQ$6)</formula>
    </cfRule>
  </conditionalFormatting>
  <conditionalFormatting sqref="CW74:DC77">
    <cfRule type="expression" dxfId="593" priority="1015">
      <formula>AND(TODAY()&gt;=CW$6,TODAY()&lt;CX$6)</formula>
    </cfRule>
  </conditionalFormatting>
  <conditionalFormatting sqref="CW74:DC77">
    <cfRule type="expression" dxfId="592" priority="1013">
      <formula>AND(task_start&lt;=CW$6,ROUNDDOWN((task_end-task_start+1)*task_progress,0)+task_start-1&gt;=CW$6)</formula>
    </cfRule>
    <cfRule type="expression" dxfId="591" priority="1014" stopIfTrue="1">
      <formula>AND(task_end&gt;=CW$6,task_start&lt;CX$6)</formula>
    </cfRule>
  </conditionalFormatting>
  <conditionalFormatting sqref="DD74:DJ77">
    <cfRule type="expression" dxfId="590" priority="1012">
      <formula>AND(TODAY()&gt;=DD$6,TODAY()&lt;DE$6)</formula>
    </cfRule>
  </conditionalFormatting>
  <conditionalFormatting sqref="DD74:DJ77">
    <cfRule type="expression" dxfId="589" priority="1010">
      <formula>AND(task_start&lt;=DD$6,ROUNDDOWN((task_end-task_start+1)*task_progress,0)+task_start-1&gt;=DD$6)</formula>
    </cfRule>
    <cfRule type="expression" dxfId="588" priority="1011" stopIfTrue="1">
      <formula>AND(task_end&gt;=DD$6,task_start&lt;DE$6)</formula>
    </cfRule>
  </conditionalFormatting>
  <conditionalFormatting sqref="DK74:DQ77">
    <cfRule type="expression" dxfId="587" priority="1009">
      <formula>AND(TODAY()&gt;=DK$6,TODAY()&lt;DL$6)</formula>
    </cfRule>
  </conditionalFormatting>
  <conditionalFormatting sqref="DK74:DQ77">
    <cfRule type="expression" dxfId="586" priority="1007">
      <formula>AND(task_start&lt;=DK$6,ROUNDDOWN((task_end-task_start+1)*task_progress,0)+task_start-1&gt;=DK$6)</formula>
    </cfRule>
    <cfRule type="expression" dxfId="585" priority="1008" stopIfTrue="1">
      <formula>AND(task_end&gt;=DK$6,task_start&lt;DL$6)</formula>
    </cfRule>
  </conditionalFormatting>
  <conditionalFormatting sqref="DR74:DX77">
    <cfRule type="expression" dxfId="584" priority="1006">
      <formula>AND(TODAY()&gt;=DR$6,TODAY()&lt;DS$6)</formula>
    </cfRule>
  </conditionalFormatting>
  <conditionalFormatting sqref="DR74:DX77">
    <cfRule type="expression" dxfId="583" priority="1004">
      <formula>AND(task_start&lt;=DR$6,ROUNDDOWN((task_end-task_start+1)*task_progress,0)+task_start-1&gt;=DR$6)</formula>
    </cfRule>
    <cfRule type="expression" dxfId="582" priority="1005" stopIfTrue="1">
      <formula>AND(task_end&gt;=DR$6,task_start&lt;DS$6)</formula>
    </cfRule>
  </conditionalFormatting>
  <conditionalFormatting sqref="DY74:EE77">
    <cfRule type="expression" dxfId="581" priority="1003">
      <formula>AND(TODAY()&gt;=DY$6,TODAY()&lt;DZ$6)</formula>
    </cfRule>
  </conditionalFormatting>
  <conditionalFormatting sqref="DY74:EE77">
    <cfRule type="expression" dxfId="580" priority="1001">
      <formula>AND(task_start&lt;=DY$6,ROUNDDOWN((task_end-task_start+1)*task_progress,0)+task_start-1&gt;=DY$6)</formula>
    </cfRule>
    <cfRule type="expression" dxfId="579" priority="1002" stopIfTrue="1">
      <formula>AND(task_end&gt;=DY$6,task_start&lt;DZ$6)</formula>
    </cfRule>
  </conditionalFormatting>
  <conditionalFormatting sqref="EF74:EL77">
    <cfRule type="expression" dxfId="578" priority="1000">
      <formula>AND(TODAY()&gt;=EF$6,TODAY()&lt;EG$6)</formula>
    </cfRule>
  </conditionalFormatting>
  <conditionalFormatting sqref="EF74:EL77">
    <cfRule type="expression" dxfId="577" priority="998">
      <formula>AND(task_start&lt;=EF$6,ROUNDDOWN((task_end-task_start+1)*task_progress,0)+task_start-1&gt;=EF$6)</formula>
    </cfRule>
    <cfRule type="expression" dxfId="576" priority="999" stopIfTrue="1">
      <formula>AND(task_end&gt;=EF$6,task_start&lt;EG$6)</formula>
    </cfRule>
  </conditionalFormatting>
  <conditionalFormatting sqref="EM74:ES77">
    <cfRule type="expression" dxfId="575" priority="997">
      <formula>AND(TODAY()&gt;=EM$6,TODAY()&lt;EN$6)</formula>
    </cfRule>
  </conditionalFormatting>
  <conditionalFormatting sqref="EM74:ES77">
    <cfRule type="expression" dxfId="574" priority="995">
      <formula>AND(task_start&lt;=EM$6,ROUNDDOWN((task_end-task_start+1)*task_progress,0)+task_start-1&gt;=EM$6)</formula>
    </cfRule>
    <cfRule type="expression" dxfId="573" priority="996" stopIfTrue="1">
      <formula>AND(task_end&gt;=EM$6,task_start&lt;EN$6)</formula>
    </cfRule>
  </conditionalFormatting>
  <conditionalFormatting sqref="ET74:EZ77">
    <cfRule type="expression" dxfId="572" priority="994">
      <formula>AND(TODAY()&gt;=ET$6,TODAY()&lt;EU$6)</formula>
    </cfRule>
  </conditionalFormatting>
  <conditionalFormatting sqref="ET74:EZ77">
    <cfRule type="expression" dxfId="571" priority="992">
      <formula>AND(task_start&lt;=ET$6,ROUNDDOWN((task_end-task_start+1)*task_progress,0)+task_start-1&gt;=ET$6)</formula>
    </cfRule>
    <cfRule type="expression" dxfId="570" priority="993" stopIfTrue="1">
      <formula>AND(task_end&gt;=ET$6,task_start&lt;EU$6)</formula>
    </cfRule>
  </conditionalFormatting>
  <conditionalFormatting sqref="FA74:FG77">
    <cfRule type="expression" dxfId="569" priority="991">
      <formula>AND(TODAY()&gt;=FA$6,TODAY()&lt;FB$6)</formula>
    </cfRule>
  </conditionalFormatting>
  <conditionalFormatting sqref="FA74:FG77">
    <cfRule type="expression" dxfId="568" priority="989">
      <formula>AND(task_start&lt;=FA$6,ROUNDDOWN((task_end-task_start+1)*task_progress,0)+task_start-1&gt;=FA$6)</formula>
    </cfRule>
    <cfRule type="expression" dxfId="567" priority="990" stopIfTrue="1">
      <formula>AND(task_end&gt;=FA$6,task_start&lt;FB$6)</formula>
    </cfRule>
  </conditionalFormatting>
  <conditionalFormatting sqref="FH74:FN77">
    <cfRule type="expression" dxfId="566" priority="988">
      <formula>AND(TODAY()&gt;=FH$6,TODAY()&lt;FI$6)</formula>
    </cfRule>
  </conditionalFormatting>
  <conditionalFormatting sqref="FH74:FN77">
    <cfRule type="expression" dxfId="565" priority="986">
      <formula>AND(task_start&lt;=FH$6,ROUNDDOWN((task_end-task_start+1)*task_progress,0)+task_start-1&gt;=FH$6)</formula>
    </cfRule>
    <cfRule type="expression" dxfId="564" priority="987" stopIfTrue="1">
      <formula>AND(task_end&gt;=FH$6,task_start&lt;FI$6)</formula>
    </cfRule>
  </conditionalFormatting>
  <conditionalFormatting sqref="FO74:FU77">
    <cfRule type="expression" dxfId="563" priority="985">
      <formula>AND(TODAY()&gt;=FO$6,TODAY()&lt;FP$6)</formula>
    </cfRule>
  </conditionalFormatting>
  <conditionalFormatting sqref="FO74:FU77">
    <cfRule type="expression" dxfId="562" priority="983">
      <formula>AND(task_start&lt;=FO$6,ROUNDDOWN((task_end-task_start+1)*task_progress,0)+task_start-1&gt;=FO$6)</formula>
    </cfRule>
    <cfRule type="expression" dxfId="561" priority="984" stopIfTrue="1">
      <formula>AND(task_end&gt;=FO$6,task_start&lt;FP$6)</formula>
    </cfRule>
  </conditionalFormatting>
  <conditionalFormatting sqref="FV74:GB77">
    <cfRule type="expression" dxfId="560" priority="982">
      <formula>AND(TODAY()&gt;=FV$6,TODAY()&lt;FW$6)</formula>
    </cfRule>
  </conditionalFormatting>
  <conditionalFormatting sqref="FV74:GB77">
    <cfRule type="expression" dxfId="559" priority="980">
      <formula>AND(task_start&lt;=FV$6,ROUNDDOWN((task_end-task_start+1)*task_progress,0)+task_start-1&gt;=FV$6)</formula>
    </cfRule>
    <cfRule type="expression" dxfId="558" priority="981" stopIfTrue="1">
      <formula>AND(task_end&gt;=FV$6,task_start&lt;FW$6)</formula>
    </cfRule>
  </conditionalFormatting>
  <conditionalFormatting sqref="GC74:GI77">
    <cfRule type="expression" dxfId="557" priority="979">
      <formula>AND(TODAY()&gt;=GC$6,TODAY()&lt;GD$6)</formula>
    </cfRule>
  </conditionalFormatting>
  <conditionalFormatting sqref="GC74:GI77">
    <cfRule type="expression" dxfId="556" priority="977">
      <formula>AND(task_start&lt;=GC$6,ROUNDDOWN((task_end-task_start+1)*task_progress,0)+task_start-1&gt;=GC$6)</formula>
    </cfRule>
    <cfRule type="expression" dxfId="555" priority="978" stopIfTrue="1">
      <formula>AND(task_end&gt;=GC$6,task_start&lt;GD$6)</formula>
    </cfRule>
  </conditionalFormatting>
  <conditionalFormatting sqref="GJ74:GP77">
    <cfRule type="expression" dxfId="554" priority="976">
      <formula>AND(TODAY()&gt;=GJ$6,TODAY()&lt;GK$6)</formula>
    </cfRule>
  </conditionalFormatting>
  <conditionalFormatting sqref="GJ74:GP77">
    <cfRule type="expression" dxfId="553" priority="974">
      <formula>AND(task_start&lt;=GJ$6,ROUNDDOWN((task_end-task_start+1)*task_progress,0)+task_start-1&gt;=GJ$6)</formula>
    </cfRule>
    <cfRule type="expression" dxfId="552" priority="975" stopIfTrue="1">
      <formula>AND(task_end&gt;=GJ$6,task_start&lt;GK$6)</formula>
    </cfRule>
  </conditionalFormatting>
  <conditionalFormatting sqref="GQ74:GW77">
    <cfRule type="expression" dxfId="551" priority="973">
      <formula>AND(TODAY()&gt;=GQ$6,TODAY()&lt;GR$6)</formula>
    </cfRule>
  </conditionalFormatting>
  <conditionalFormatting sqref="GQ74:GW77">
    <cfRule type="expression" dxfId="550" priority="971">
      <formula>AND(task_start&lt;=GQ$6,ROUNDDOWN((task_end-task_start+1)*task_progress,0)+task_start-1&gt;=GQ$6)</formula>
    </cfRule>
    <cfRule type="expression" dxfId="549" priority="972" stopIfTrue="1">
      <formula>AND(task_end&gt;=GQ$6,task_start&lt;GR$6)</formula>
    </cfRule>
  </conditionalFormatting>
  <conditionalFormatting sqref="GX74:HD77">
    <cfRule type="expression" dxfId="548" priority="970">
      <formula>AND(TODAY()&gt;=GX$6,TODAY()&lt;GY$6)</formula>
    </cfRule>
  </conditionalFormatting>
  <conditionalFormatting sqref="GX74:HD77">
    <cfRule type="expression" dxfId="547" priority="968">
      <formula>AND(task_start&lt;=GX$6,ROUNDDOWN((task_end-task_start+1)*task_progress,0)+task_start-1&gt;=GX$6)</formula>
    </cfRule>
    <cfRule type="expression" dxfId="546" priority="969" stopIfTrue="1">
      <formula>AND(task_end&gt;=GX$6,task_start&lt;GY$6)</formula>
    </cfRule>
  </conditionalFormatting>
  <conditionalFormatting sqref="HE74:HK77">
    <cfRule type="expression" dxfId="545" priority="967">
      <formula>AND(TODAY()&gt;=HE$6,TODAY()&lt;HF$6)</formula>
    </cfRule>
  </conditionalFormatting>
  <conditionalFormatting sqref="HE74:HK77">
    <cfRule type="expression" dxfId="544" priority="965">
      <formula>AND(task_start&lt;=HE$6,ROUNDDOWN((task_end-task_start+1)*task_progress,0)+task_start-1&gt;=HE$6)</formula>
    </cfRule>
    <cfRule type="expression" dxfId="543" priority="966" stopIfTrue="1">
      <formula>AND(task_end&gt;=HE$6,task_start&lt;HF$6)</formula>
    </cfRule>
  </conditionalFormatting>
  <conditionalFormatting sqref="HL74:HR77">
    <cfRule type="expression" dxfId="542" priority="964">
      <formula>AND(TODAY()&gt;=HL$6,TODAY()&lt;HM$6)</formula>
    </cfRule>
  </conditionalFormatting>
  <conditionalFormatting sqref="HL74:HR77">
    <cfRule type="expression" dxfId="541" priority="962">
      <formula>AND(task_start&lt;=HL$6,ROUNDDOWN((task_end-task_start+1)*task_progress,0)+task_start-1&gt;=HL$6)</formula>
    </cfRule>
    <cfRule type="expression" dxfId="540" priority="963" stopIfTrue="1">
      <formula>AND(task_end&gt;=HL$6,task_start&lt;HM$6)</formula>
    </cfRule>
  </conditionalFormatting>
  <conditionalFormatting sqref="HS74:HY77">
    <cfRule type="expression" dxfId="539" priority="961">
      <formula>AND(TODAY()&gt;=HS$6,TODAY()&lt;HT$6)</formula>
    </cfRule>
  </conditionalFormatting>
  <conditionalFormatting sqref="HS74:HY77">
    <cfRule type="expression" dxfId="538" priority="959">
      <formula>AND(task_start&lt;=HS$6,ROUNDDOWN((task_end-task_start+1)*task_progress,0)+task_start-1&gt;=HS$6)</formula>
    </cfRule>
    <cfRule type="expression" dxfId="537" priority="960" stopIfTrue="1">
      <formula>AND(task_end&gt;=HS$6,task_start&lt;HT$6)</formula>
    </cfRule>
  </conditionalFormatting>
  <conditionalFormatting sqref="HZ74:IF77">
    <cfRule type="expression" dxfId="536" priority="958">
      <formula>AND(TODAY()&gt;=HZ$6,TODAY()&lt;IA$6)</formula>
    </cfRule>
  </conditionalFormatting>
  <conditionalFormatting sqref="HZ74:IF77">
    <cfRule type="expression" dxfId="535" priority="956">
      <formula>AND(task_start&lt;=HZ$6,ROUNDDOWN((task_end-task_start+1)*task_progress,0)+task_start-1&gt;=HZ$6)</formula>
    </cfRule>
    <cfRule type="expression" dxfId="534" priority="957" stopIfTrue="1">
      <formula>AND(task_end&gt;=HZ$6,task_start&lt;IA$6)</formula>
    </cfRule>
  </conditionalFormatting>
  <conditionalFormatting sqref="IG74:IM77">
    <cfRule type="expression" dxfId="533" priority="955">
      <formula>AND(TODAY()&gt;=IG$6,TODAY()&lt;IH$6)</formula>
    </cfRule>
  </conditionalFormatting>
  <conditionalFormatting sqref="IG74:IM77">
    <cfRule type="expression" dxfId="532" priority="953">
      <formula>AND(task_start&lt;=IG$6,ROUNDDOWN((task_end-task_start+1)*task_progress,0)+task_start-1&gt;=IG$6)</formula>
    </cfRule>
    <cfRule type="expression" dxfId="531" priority="954" stopIfTrue="1">
      <formula>AND(task_end&gt;=IG$6,task_start&lt;IH$6)</formula>
    </cfRule>
  </conditionalFormatting>
  <conditionalFormatting sqref="IN74:IT77">
    <cfRule type="expression" dxfId="530" priority="952">
      <formula>AND(TODAY()&gt;=IN$6,TODAY()&lt;IO$6)</formula>
    </cfRule>
  </conditionalFormatting>
  <conditionalFormatting sqref="IN74:IT77">
    <cfRule type="expression" dxfId="529" priority="950">
      <formula>AND(task_start&lt;=IN$6,ROUNDDOWN((task_end-task_start+1)*task_progress,0)+task_start-1&gt;=IN$6)</formula>
    </cfRule>
    <cfRule type="expression" dxfId="528" priority="951" stopIfTrue="1">
      <formula>AND(task_end&gt;=IN$6,task_start&lt;IO$6)</formula>
    </cfRule>
  </conditionalFormatting>
  <conditionalFormatting sqref="IU74:JA77">
    <cfRule type="expression" dxfId="527" priority="949">
      <formula>AND(TODAY()&gt;=IU$6,TODAY()&lt;IV$6)</formula>
    </cfRule>
  </conditionalFormatting>
  <conditionalFormatting sqref="IU74:JA77">
    <cfRule type="expression" dxfId="526" priority="947">
      <formula>AND(task_start&lt;=IU$6,ROUNDDOWN((task_end-task_start+1)*task_progress,0)+task_start-1&gt;=IU$6)</formula>
    </cfRule>
    <cfRule type="expression" dxfId="525" priority="948" stopIfTrue="1">
      <formula>AND(task_end&gt;=IU$6,task_start&lt;IV$6)</formula>
    </cfRule>
  </conditionalFormatting>
  <conditionalFormatting sqref="JB74:JH77">
    <cfRule type="expression" dxfId="524" priority="946">
      <formula>AND(TODAY()&gt;=JB$6,TODAY()&lt;JC$6)</formula>
    </cfRule>
  </conditionalFormatting>
  <conditionalFormatting sqref="JB74:JH77">
    <cfRule type="expression" dxfId="523" priority="944">
      <formula>AND(task_start&lt;=JB$6,ROUNDDOWN((task_end-task_start+1)*task_progress,0)+task_start-1&gt;=JB$6)</formula>
    </cfRule>
    <cfRule type="expression" dxfId="522" priority="945" stopIfTrue="1">
      <formula>AND(task_end&gt;=JB$6,task_start&lt;JC$6)</formula>
    </cfRule>
  </conditionalFormatting>
  <conditionalFormatting sqref="JI74:JO77">
    <cfRule type="expression" dxfId="521" priority="943">
      <formula>AND(TODAY()&gt;=JI$6,TODAY()&lt;JJ$6)</formula>
    </cfRule>
  </conditionalFormatting>
  <conditionalFormatting sqref="JI74:JO77">
    <cfRule type="expression" dxfId="520" priority="941">
      <formula>AND(task_start&lt;=JI$6,ROUNDDOWN((task_end-task_start+1)*task_progress,0)+task_start-1&gt;=JI$6)</formula>
    </cfRule>
    <cfRule type="expression" dxfId="519" priority="942" stopIfTrue="1">
      <formula>AND(task_end&gt;=JI$6,task_start&lt;JJ$6)</formula>
    </cfRule>
  </conditionalFormatting>
  <conditionalFormatting sqref="JP74:JV77">
    <cfRule type="expression" dxfId="518" priority="940">
      <formula>AND(TODAY()&gt;=JP$6,TODAY()&lt;JQ$6)</formula>
    </cfRule>
  </conditionalFormatting>
  <conditionalFormatting sqref="JP74:JV77">
    <cfRule type="expression" dxfId="517" priority="938">
      <formula>AND(task_start&lt;=JP$6,ROUNDDOWN((task_end-task_start+1)*task_progress,0)+task_start-1&gt;=JP$6)</formula>
    </cfRule>
    <cfRule type="expression" dxfId="516" priority="939" stopIfTrue="1">
      <formula>AND(task_end&gt;=JP$6,task_start&lt;JQ$6)</formula>
    </cfRule>
  </conditionalFormatting>
  <conditionalFormatting sqref="JW74:KC77">
    <cfRule type="expression" dxfId="515" priority="937">
      <formula>AND(TODAY()&gt;=JW$6,TODAY()&lt;JX$6)</formula>
    </cfRule>
  </conditionalFormatting>
  <conditionalFormatting sqref="JW74:KC77">
    <cfRule type="expression" dxfId="514" priority="935">
      <formula>AND(task_start&lt;=JW$6,ROUNDDOWN((task_end-task_start+1)*task_progress,0)+task_start-1&gt;=JW$6)</formula>
    </cfRule>
    <cfRule type="expression" dxfId="513" priority="936" stopIfTrue="1">
      <formula>AND(task_end&gt;=JW$6,task_start&lt;JX$6)</formula>
    </cfRule>
  </conditionalFormatting>
  <conditionalFormatting sqref="KD74:KJ77">
    <cfRule type="expression" dxfId="512" priority="934">
      <formula>AND(TODAY()&gt;=KD$6,TODAY()&lt;KE$6)</formula>
    </cfRule>
  </conditionalFormatting>
  <conditionalFormatting sqref="KD74:KJ77">
    <cfRule type="expression" dxfId="511" priority="932">
      <formula>AND(task_start&lt;=KD$6,ROUNDDOWN((task_end-task_start+1)*task_progress,0)+task_start-1&gt;=KD$6)</formula>
    </cfRule>
    <cfRule type="expression" dxfId="510" priority="933" stopIfTrue="1">
      <formula>AND(task_end&gt;=KD$6,task_start&lt;KE$6)</formula>
    </cfRule>
  </conditionalFormatting>
  <conditionalFormatting sqref="E49:E51">
    <cfRule type="dataBar" priority="931">
      <dataBar>
        <cfvo type="num" val="0"/>
        <cfvo type="num" val="1"/>
        <color theme="0" tint="-0.249977111117893"/>
      </dataBar>
      <extLst>
        <ext xmlns:x14="http://schemas.microsoft.com/office/spreadsheetml/2009/9/main" uri="{B025F937-C7B1-47D3-B67F-A62EFF666E3E}">
          <x14:id>{F3FA1502-4ED6-443E-8B3A-F45FA8B19810}</x14:id>
        </ext>
      </extLst>
    </cfRule>
  </conditionalFormatting>
  <conditionalFormatting sqref="E61:E67">
    <cfRule type="dataBar" priority="929">
      <dataBar>
        <cfvo type="num" val="0"/>
        <cfvo type="num" val="1"/>
        <color theme="0" tint="-0.249977111117893"/>
      </dataBar>
      <extLst>
        <ext xmlns:x14="http://schemas.microsoft.com/office/spreadsheetml/2009/9/main" uri="{B025F937-C7B1-47D3-B67F-A62EFF666E3E}">
          <x14:id>{19517E60-5212-4E79-B938-F85FD684351C}</x14:id>
        </ext>
      </extLst>
    </cfRule>
  </conditionalFormatting>
  <conditionalFormatting sqref="E68:E73">
    <cfRule type="dataBar" priority="928">
      <dataBar>
        <cfvo type="num" val="0"/>
        <cfvo type="num" val="1"/>
        <color theme="0" tint="-0.249977111117893"/>
      </dataBar>
      <extLst>
        <ext xmlns:x14="http://schemas.microsoft.com/office/spreadsheetml/2009/9/main" uri="{B025F937-C7B1-47D3-B67F-A62EFF666E3E}">
          <x14:id>{EF4A37B2-E216-498C-B634-C520D771220C}</x14:id>
        </ext>
      </extLst>
    </cfRule>
  </conditionalFormatting>
  <conditionalFormatting sqref="E74:E77">
    <cfRule type="dataBar" priority="927">
      <dataBar>
        <cfvo type="num" val="0"/>
        <cfvo type="num" val="1"/>
        <color theme="0" tint="-0.249977111117893"/>
      </dataBar>
      <extLst>
        <ext xmlns:x14="http://schemas.microsoft.com/office/spreadsheetml/2009/9/main" uri="{B025F937-C7B1-47D3-B67F-A62EFF666E3E}">
          <x14:id>{55844556-919F-4F40-8183-BFEFB94C2DE3}</x14:id>
        </ext>
      </extLst>
    </cfRule>
  </conditionalFormatting>
  <conditionalFormatting sqref="J78:BM81">
    <cfRule type="expression" dxfId="509" priority="926">
      <formula>AND(TODAY()&gt;=J$6,TODAY()&lt;K$6)</formula>
    </cfRule>
  </conditionalFormatting>
  <conditionalFormatting sqref="J78:BM81">
    <cfRule type="expression" dxfId="508" priority="924">
      <formula>AND(task_start&lt;=J$6,ROUNDDOWN((task_end-task_start+1)*task_progress,0)+task_start-1&gt;=J$6)</formula>
    </cfRule>
    <cfRule type="expression" dxfId="507" priority="925" stopIfTrue="1">
      <formula>AND(task_end&gt;=J$6,task_start&lt;K$6)</formula>
    </cfRule>
  </conditionalFormatting>
  <conditionalFormatting sqref="BN78:BT81">
    <cfRule type="expression" dxfId="506" priority="923">
      <formula>AND(TODAY()&gt;=BN$6,TODAY()&lt;BO$6)</formula>
    </cfRule>
  </conditionalFormatting>
  <conditionalFormatting sqref="BN78:BT81">
    <cfRule type="expression" dxfId="505" priority="921">
      <formula>AND(task_start&lt;=BN$6,ROUNDDOWN((task_end-task_start+1)*task_progress,0)+task_start-1&gt;=BN$6)</formula>
    </cfRule>
    <cfRule type="expression" dxfId="504" priority="922" stopIfTrue="1">
      <formula>AND(task_end&gt;=BN$6,task_start&lt;BO$6)</formula>
    </cfRule>
  </conditionalFormatting>
  <conditionalFormatting sqref="BU78:CA81">
    <cfRule type="expression" dxfId="503" priority="920">
      <formula>AND(TODAY()&gt;=BU$6,TODAY()&lt;BV$6)</formula>
    </cfRule>
  </conditionalFormatting>
  <conditionalFormatting sqref="BU78:CA81">
    <cfRule type="expression" dxfId="502" priority="918">
      <formula>AND(task_start&lt;=BU$6,ROUNDDOWN((task_end-task_start+1)*task_progress,0)+task_start-1&gt;=BU$6)</formula>
    </cfRule>
    <cfRule type="expression" dxfId="501" priority="919" stopIfTrue="1">
      <formula>AND(task_end&gt;=BU$6,task_start&lt;BV$6)</formula>
    </cfRule>
  </conditionalFormatting>
  <conditionalFormatting sqref="CB78:CH81">
    <cfRule type="expression" dxfId="500" priority="917">
      <formula>AND(TODAY()&gt;=CB$6,TODAY()&lt;CC$6)</formula>
    </cfRule>
  </conditionalFormatting>
  <conditionalFormatting sqref="CB78:CH81">
    <cfRule type="expression" dxfId="499" priority="915">
      <formula>AND(task_start&lt;=CB$6,ROUNDDOWN((task_end-task_start+1)*task_progress,0)+task_start-1&gt;=CB$6)</formula>
    </cfRule>
    <cfRule type="expression" dxfId="498" priority="916" stopIfTrue="1">
      <formula>AND(task_end&gt;=CB$6,task_start&lt;CC$6)</formula>
    </cfRule>
  </conditionalFormatting>
  <conditionalFormatting sqref="CI78:CO81">
    <cfRule type="expression" dxfId="497" priority="914">
      <formula>AND(TODAY()&gt;=CI$6,TODAY()&lt;CJ$6)</formula>
    </cfRule>
  </conditionalFormatting>
  <conditionalFormatting sqref="CI78:CO81">
    <cfRule type="expression" dxfId="496" priority="912">
      <formula>AND(task_start&lt;=CI$6,ROUNDDOWN((task_end-task_start+1)*task_progress,0)+task_start-1&gt;=CI$6)</formula>
    </cfRule>
    <cfRule type="expression" dxfId="495" priority="913" stopIfTrue="1">
      <formula>AND(task_end&gt;=CI$6,task_start&lt;CJ$6)</formula>
    </cfRule>
  </conditionalFormatting>
  <conditionalFormatting sqref="CP78:CV81">
    <cfRule type="expression" dxfId="494" priority="911">
      <formula>AND(TODAY()&gt;=CP$6,TODAY()&lt;CQ$6)</formula>
    </cfRule>
  </conditionalFormatting>
  <conditionalFormatting sqref="CP78:CV81">
    <cfRule type="expression" dxfId="493" priority="909">
      <formula>AND(task_start&lt;=CP$6,ROUNDDOWN((task_end-task_start+1)*task_progress,0)+task_start-1&gt;=CP$6)</formula>
    </cfRule>
    <cfRule type="expression" dxfId="492" priority="910" stopIfTrue="1">
      <formula>AND(task_end&gt;=CP$6,task_start&lt;CQ$6)</formula>
    </cfRule>
  </conditionalFormatting>
  <conditionalFormatting sqref="CW78:DC81">
    <cfRule type="expression" dxfId="491" priority="908">
      <formula>AND(TODAY()&gt;=CW$6,TODAY()&lt;CX$6)</formula>
    </cfRule>
  </conditionalFormatting>
  <conditionalFormatting sqref="CW78:DC81">
    <cfRule type="expression" dxfId="490" priority="906">
      <formula>AND(task_start&lt;=CW$6,ROUNDDOWN((task_end-task_start+1)*task_progress,0)+task_start-1&gt;=CW$6)</formula>
    </cfRule>
    <cfRule type="expression" dxfId="489" priority="907" stopIfTrue="1">
      <formula>AND(task_end&gt;=CW$6,task_start&lt;CX$6)</formula>
    </cfRule>
  </conditionalFormatting>
  <conditionalFormatting sqref="DD78:DJ81">
    <cfRule type="expression" dxfId="488" priority="905">
      <formula>AND(TODAY()&gt;=DD$6,TODAY()&lt;DE$6)</formula>
    </cfRule>
  </conditionalFormatting>
  <conditionalFormatting sqref="DD78:DJ81">
    <cfRule type="expression" dxfId="487" priority="903">
      <formula>AND(task_start&lt;=DD$6,ROUNDDOWN((task_end-task_start+1)*task_progress,0)+task_start-1&gt;=DD$6)</formula>
    </cfRule>
    <cfRule type="expression" dxfId="486" priority="904" stopIfTrue="1">
      <formula>AND(task_end&gt;=DD$6,task_start&lt;DE$6)</formula>
    </cfRule>
  </conditionalFormatting>
  <conditionalFormatting sqref="DK78:DQ81">
    <cfRule type="expression" dxfId="485" priority="902">
      <formula>AND(TODAY()&gt;=DK$6,TODAY()&lt;DL$6)</formula>
    </cfRule>
  </conditionalFormatting>
  <conditionalFormatting sqref="DK78:DQ81">
    <cfRule type="expression" dxfId="484" priority="900">
      <formula>AND(task_start&lt;=DK$6,ROUNDDOWN((task_end-task_start+1)*task_progress,0)+task_start-1&gt;=DK$6)</formula>
    </cfRule>
    <cfRule type="expression" dxfId="483" priority="901" stopIfTrue="1">
      <formula>AND(task_end&gt;=DK$6,task_start&lt;DL$6)</formula>
    </cfRule>
  </conditionalFormatting>
  <conditionalFormatting sqref="DR78:DX81">
    <cfRule type="expression" dxfId="482" priority="899">
      <formula>AND(TODAY()&gt;=DR$6,TODAY()&lt;DS$6)</formula>
    </cfRule>
  </conditionalFormatting>
  <conditionalFormatting sqref="DR78:DX81">
    <cfRule type="expression" dxfId="481" priority="897">
      <formula>AND(task_start&lt;=DR$6,ROUNDDOWN((task_end-task_start+1)*task_progress,0)+task_start-1&gt;=DR$6)</formula>
    </cfRule>
    <cfRule type="expression" dxfId="480" priority="898" stopIfTrue="1">
      <formula>AND(task_end&gt;=DR$6,task_start&lt;DS$6)</formula>
    </cfRule>
  </conditionalFormatting>
  <conditionalFormatting sqref="DY78:EE81">
    <cfRule type="expression" dxfId="479" priority="896">
      <formula>AND(TODAY()&gt;=DY$6,TODAY()&lt;DZ$6)</formula>
    </cfRule>
  </conditionalFormatting>
  <conditionalFormatting sqref="DY78:EE81">
    <cfRule type="expression" dxfId="478" priority="894">
      <formula>AND(task_start&lt;=DY$6,ROUNDDOWN((task_end-task_start+1)*task_progress,0)+task_start-1&gt;=DY$6)</formula>
    </cfRule>
    <cfRule type="expression" dxfId="477" priority="895" stopIfTrue="1">
      <formula>AND(task_end&gt;=DY$6,task_start&lt;DZ$6)</formula>
    </cfRule>
  </conditionalFormatting>
  <conditionalFormatting sqref="EF78:EL81">
    <cfRule type="expression" dxfId="476" priority="893">
      <formula>AND(TODAY()&gt;=EF$6,TODAY()&lt;EG$6)</formula>
    </cfRule>
  </conditionalFormatting>
  <conditionalFormatting sqref="EF78:EL81">
    <cfRule type="expression" dxfId="475" priority="891">
      <formula>AND(task_start&lt;=EF$6,ROUNDDOWN((task_end-task_start+1)*task_progress,0)+task_start-1&gt;=EF$6)</formula>
    </cfRule>
    <cfRule type="expression" dxfId="474" priority="892" stopIfTrue="1">
      <formula>AND(task_end&gt;=EF$6,task_start&lt;EG$6)</formula>
    </cfRule>
  </conditionalFormatting>
  <conditionalFormatting sqref="EM78:ES81">
    <cfRule type="expression" dxfId="473" priority="890">
      <formula>AND(TODAY()&gt;=EM$6,TODAY()&lt;EN$6)</formula>
    </cfRule>
  </conditionalFormatting>
  <conditionalFormatting sqref="EM78:ES81">
    <cfRule type="expression" dxfId="472" priority="888">
      <formula>AND(task_start&lt;=EM$6,ROUNDDOWN((task_end-task_start+1)*task_progress,0)+task_start-1&gt;=EM$6)</formula>
    </cfRule>
    <cfRule type="expression" dxfId="471" priority="889" stopIfTrue="1">
      <formula>AND(task_end&gt;=EM$6,task_start&lt;EN$6)</formula>
    </cfRule>
  </conditionalFormatting>
  <conditionalFormatting sqref="ET78:EZ81">
    <cfRule type="expression" dxfId="470" priority="887">
      <formula>AND(TODAY()&gt;=ET$6,TODAY()&lt;EU$6)</formula>
    </cfRule>
  </conditionalFormatting>
  <conditionalFormatting sqref="ET78:EZ81">
    <cfRule type="expression" dxfId="469" priority="885">
      <formula>AND(task_start&lt;=ET$6,ROUNDDOWN((task_end-task_start+1)*task_progress,0)+task_start-1&gt;=ET$6)</formula>
    </cfRule>
    <cfRule type="expression" dxfId="468" priority="886" stopIfTrue="1">
      <formula>AND(task_end&gt;=ET$6,task_start&lt;EU$6)</formula>
    </cfRule>
  </conditionalFormatting>
  <conditionalFormatting sqref="FA78:FG81">
    <cfRule type="expression" dxfId="467" priority="884">
      <formula>AND(TODAY()&gt;=FA$6,TODAY()&lt;FB$6)</formula>
    </cfRule>
  </conditionalFormatting>
  <conditionalFormatting sqref="FA78:FG81">
    <cfRule type="expression" dxfId="466" priority="882">
      <formula>AND(task_start&lt;=FA$6,ROUNDDOWN((task_end-task_start+1)*task_progress,0)+task_start-1&gt;=FA$6)</formula>
    </cfRule>
    <cfRule type="expression" dxfId="465" priority="883" stopIfTrue="1">
      <formula>AND(task_end&gt;=FA$6,task_start&lt;FB$6)</formula>
    </cfRule>
  </conditionalFormatting>
  <conditionalFormatting sqref="FH78:FN81">
    <cfRule type="expression" dxfId="464" priority="881">
      <formula>AND(TODAY()&gt;=FH$6,TODAY()&lt;FI$6)</formula>
    </cfRule>
  </conditionalFormatting>
  <conditionalFormatting sqref="FH78:FN81">
    <cfRule type="expression" dxfId="463" priority="879">
      <formula>AND(task_start&lt;=FH$6,ROUNDDOWN((task_end-task_start+1)*task_progress,0)+task_start-1&gt;=FH$6)</formula>
    </cfRule>
    <cfRule type="expression" dxfId="462" priority="880" stopIfTrue="1">
      <formula>AND(task_end&gt;=FH$6,task_start&lt;FI$6)</formula>
    </cfRule>
  </conditionalFormatting>
  <conditionalFormatting sqref="FO78:FU81">
    <cfRule type="expression" dxfId="461" priority="878">
      <formula>AND(TODAY()&gt;=FO$6,TODAY()&lt;FP$6)</formula>
    </cfRule>
  </conditionalFormatting>
  <conditionalFormatting sqref="FO78:FU81">
    <cfRule type="expression" dxfId="460" priority="876">
      <formula>AND(task_start&lt;=FO$6,ROUNDDOWN((task_end-task_start+1)*task_progress,0)+task_start-1&gt;=FO$6)</formula>
    </cfRule>
    <cfRule type="expression" dxfId="459" priority="877" stopIfTrue="1">
      <formula>AND(task_end&gt;=FO$6,task_start&lt;FP$6)</formula>
    </cfRule>
  </conditionalFormatting>
  <conditionalFormatting sqref="FV78:GB81">
    <cfRule type="expression" dxfId="458" priority="875">
      <formula>AND(TODAY()&gt;=FV$6,TODAY()&lt;FW$6)</formula>
    </cfRule>
  </conditionalFormatting>
  <conditionalFormatting sqref="FV78:GB81">
    <cfRule type="expression" dxfId="457" priority="873">
      <formula>AND(task_start&lt;=FV$6,ROUNDDOWN((task_end-task_start+1)*task_progress,0)+task_start-1&gt;=FV$6)</formula>
    </cfRule>
    <cfRule type="expression" dxfId="456" priority="874" stopIfTrue="1">
      <formula>AND(task_end&gt;=FV$6,task_start&lt;FW$6)</formula>
    </cfRule>
  </conditionalFormatting>
  <conditionalFormatting sqref="GC78:GI81">
    <cfRule type="expression" dxfId="455" priority="872">
      <formula>AND(TODAY()&gt;=GC$6,TODAY()&lt;GD$6)</formula>
    </cfRule>
  </conditionalFormatting>
  <conditionalFormatting sqref="GC78:GI81">
    <cfRule type="expression" dxfId="454" priority="870">
      <formula>AND(task_start&lt;=GC$6,ROUNDDOWN((task_end-task_start+1)*task_progress,0)+task_start-1&gt;=GC$6)</formula>
    </cfRule>
    <cfRule type="expression" dxfId="453" priority="871" stopIfTrue="1">
      <formula>AND(task_end&gt;=GC$6,task_start&lt;GD$6)</formula>
    </cfRule>
  </conditionalFormatting>
  <conditionalFormatting sqref="GJ78:GP81">
    <cfRule type="expression" dxfId="452" priority="869">
      <formula>AND(TODAY()&gt;=GJ$6,TODAY()&lt;GK$6)</formula>
    </cfRule>
  </conditionalFormatting>
  <conditionalFormatting sqref="GJ78:GP81">
    <cfRule type="expression" dxfId="451" priority="867">
      <formula>AND(task_start&lt;=GJ$6,ROUNDDOWN((task_end-task_start+1)*task_progress,0)+task_start-1&gt;=GJ$6)</formula>
    </cfRule>
    <cfRule type="expression" dxfId="450" priority="868" stopIfTrue="1">
      <formula>AND(task_end&gt;=GJ$6,task_start&lt;GK$6)</formula>
    </cfRule>
  </conditionalFormatting>
  <conditionalFormatting sqref="GQ78:GW81">
    <cfRule type="expression" dxfId="449" priority="866">
      <formula>AND(TODAY()&gt;=GQ$6,TODAY()&lt;GR$6)</formula>
    </cfRule>
  </conditionalFormatting>
  <conditionalFormatting sqref="GQ78:GW81">
    <cfRule type="expression" dxfId="448" priority="864">
      <formula>AND(task_start&lt;=GQ$6,ROUNDDOWN((task_end-task_start+1)*task_progress,0)+task_start-1&gt;=GQ$6)</formula>
    </cfRule>
    <cfRule type="expression" dxfId="447" priority="865" stopIfTrue="1">
      <formula>AND(task_end&gt;=GQ$6,task_start&lt;GR$6)</formula>
    </cfRule>
  </conditionalFormatting>
  <conditionalFormatting sqref="GX78:HD81">
    <cfRule type="expression" dxfId="446" priority="863">
      <formula>AND(TODAY()&gt;=GX$6,TODAY()&lt;GY$6)</formula>
    </cfRule>
  </conditionalFormatting>
  <conditionalFormatting sqref="GX78:HD81">
    <cfRule type="expression" dxfId="445" priority="861">
      <formula>AND(task_start&lt;=GX$6,ROUNDDOWN((task_end-task_start+1)*task_progress,0)+task_start-1&gt;=GX$6)</formula>
    </cfRule>
    <cfRule type="expression" dxfId="444" priority="862" stopIfTrue="1">
      <formula>AND(task_end&gt;=GX$6,task_start&lt;GY$6)</formula>
    </cfRule>
  </conditionalFormatting>
  <conditionalFormatting sqref="HE78:HK81">
    <cfRule type="expression" dxfId="443" priority="860">
      <formula>AND(TODAY()&gt;=HE$6,TODAY()&lt;HF$6)</formula>
    </cfRule>
  </conditionalFormatting>
  <conditionalFormatting sqref="HE78:HK81">
    <cfRule type="expression" dxfId="442" priority="858">
      <formula>AND(task_start&lt;=HE$6,ROUNDDOWN((task_end-task_start+1)*task_progress,0)+task_start-1&gt;=HE$6)</formula>
    </cfRule>
    <cfRule type="expression" dxfId="441" priority="859" stopIfTrue="1">
      <formula>AND(task_end&gt;=HE$6,task_start&lt;HF$6)</formula>
    </cfRule>
  </conditionalFormatting>
  <conditionalFormatting sqref="HL78:HR81">
    <cfRule type="expression" dxfId="440" priority="857">
      <formula>AND(TODAY()&gt;=HL$6,TODAY()&lt;HM$6)</formula>
    </cfRule>
  </conditionalFormatting>
  <conditionalFormatting sqref="HL78:HR81">
    <cfRule type="expression" dxfId="439" priority="855">
      <formula>AND(task_start&lt;=HL$6,ROUNDDOWN((task_end-task_start+1)*task_progress,0)+task_start-1&gt;=HL$6)</formula>
    </cfRule>
    <cfRule type="expression" dxfId="438" priority="856" stopIfTrue="1">
      <formula>AND(task_end&gt;=HL$6,task_start&lt;HM$6)</formula>
    </cfRule>
  </conditionalFormatting>
  <conditionalFormatting sqref="HS78:HY81">
    <cfRule type="expression" dxfId="437" priority="854">
      <formula>AND(TODAY()&gt;=HS$6,TODAY()&lt;HT$6)</formula>
    </cfRule>
  </conditionalFormatting>
  <conditionalFormatting sqref="HS78:HY81">
    <cfRule type="expression" dxfId="436" priority="852">
      <formula>AND(task_start&lt;=HS$6,ROUNDDOWN((task_end-task_start+1)*task_progress,0)+task_start-1&gt;=HS$6)</formula>
    </cfRule>
    <cfRule type="expression" dxfId="435" priority="853" stopIfTrue="1">
      <formula>AND(task_end&gt;=HS$6,task_start&lt;HT$6)</formula>
    </cfRule>
  </conditionalFormatting>
  <conditionalFormatting sqref="HZ78:IF81">
    <cfRule type="expression" dxfId="434" priority="851">
      <formula>AND(TODAY()&gt;=HZ$6,TODAY()&lt;IA$6)</formula>
    </cfRule>
  </conditionalFormatting>
  <conditionalFormatting sqref="HZ78:IF81">
    <cfRule type="expression" dxfId="433" priority="849">
      <formula>AND(task_start&lt;=HZ$6,ROUNDDOWN((task_end-task_start+1)*task_progress,0)+task_start-1&gt;=HZ$6)</formula>
    </cfRule>
    <cfRule type="expression" dxfId="432" priority="850" stopIfTrue="1">
      <formula>AND(task_end&gt;=HZ$6,task_start&lt;IA$6)</formula>
    </cfRule>
  </conditionalFormatting>
  <conditionalFormatting sqref="IG78:IM81">
    <cfRule type="expression" dxfId="431" priority="848">
      <formula>AND(TODAY()&gt;=IG$6,TODAY()&lt;IH$6)</formula>
    </cfRule>
  </conditionalFormatting>
  <conditionalFormatting sqref="IG78:IM81">
    <cfRule type="expression" dxfId="430" priority="846">
      <formula>AND(task_start&lt;=IG$6,ROUNDDOWN((task_end-task_start+1)*task_progress,0)+task_start-1&gt;=IG$6)</formula>
    </cfRule>
    <cfRule type="expression" dxfId="429" priority="847" stopIfTrue="1">
      <formula>AND(task_end&gt;=IG$6,task_start&lt;IH$6)</formula>
    </cfRule>
  </conditionalFormatting>
  <conditionalFormatting sqref="IN78:IT81">
    <cfRule type="expression" dxfId="428" priority="845">
      <formula>AND(TODAY()&gt;=IN$6,TODAY()&lt;IO$6)</formula>
    </cfRule>
  </conditionalFormatting>
  <conditionalFormatting sqref="IN78:IT81">
    <cfRule type="expression" dxfId="427" priority="843">
      <formula>AND(task_start&lt;=IN$6,ROUNDDOWN((task_end-task_start+1)*task_progress,0)+task_start-1&gt;=IN$6)</formula>
    </cfRule>
    <cfRule type="expression" dxfId="426" priority="844" stopIfTrue="1">
      <formula>AND(task_end&gt;=IN$6,task_start&lt;IO$6)</formula>
    </cfRule>
  </conditionalFormatting>
  <conditionalFormatting sqref="IU78:JA81">
    <cfRule type="expression" dxfId="425" priority="842">
      <formula>AND(TODAY()&gt;=IU$6,TODAY()&lt;IV$6)</formula>
    </cfRule>
  </conditionalFormatting>
  <conditionalFormatting sqref="IU78:JA81">
    <cfRule type="expression" dxfId="424" priority="840">
      <formula>AND(task_start&lt;=IU$6,ROUNDDOWN((task_end-task_start+1)*task_progress,0)+task_start-1&gt;=IU$6)</formula>
    </cfRule>
    <cfRule type="expression" dxfId="423" priority="841" stopIfTrue="1">
      <formula>AND(task_end&gt;=IU$6,task_start&lt;IV$6)</formula>
    </cfRule>
  </conditionalFormatting>
  <conditionalFormatting sqref="JB78:JH81">
    <cfRule type="expression" dxfId="422" priority="839">
      <formula>AND(TODAY()&gt;=JB$6,TODAY()&lt;JC$6)</formula>
    </cfRule>
  </conditionalFormatting>
  <conditionalFormatting sqref="JB78:JH81">
    <cfRule type="expression" dxfId="421" priority="837">
      <formula>AND(task_start&lt;=JB$6,ROUNDDOWN((task_end-task_start+1)*task_progress,0)+task_start-1&gt;=JB$6)</formula>
    </cfRule>
    <cfRule type="expression" dxfId="420" priority="838" stopIfTrue="1">
      <formula>AND(task_end&gt;=JB$6,task_start&lt;JC$6)</formula>
    </cfRule>
  </conditionalFormatting>
  <conditionalFormatting sqref="JI78:JO81">
    <cfRule type="expression" dxfId="419" priority="836">
      <formula>AND(TODAY()&gt;=JI$6,TODAY()&lt;JJ$6)</formula>
    </cfRule>
  </conditionalFormatting>
  <conditionalFormatting sqref="JI78:JO81">
    <cfRule type="expression" dxfId="418" priority="834">
      <formula>AND(task_start&lt;=JI$6,ROUNDDOWN((task_end-task_start+1)*task_progress,0)+task_start-1&gt;=JI$6)</formula>
    </cfRule>
    <cfRule type="expression" dxfId="417" priority="835" stopIfTrue="1">
      <formula>AND(task_end&gt;=JI$6,task_start&lt;JJ$6)</formula>
    </cfRule>
  </conditionalFormatting>
  <conditionalFormatting sqref="JP78:JV81">
    <cfRule type="expression" dxfId="416" priority="833">
      <formula>AND(TODAY()&gt;=JP$6,TODAY()&lt;JQ$6)</formula>
    </cfRule>
  </conditionalFormatting>
  <conditionalFormatting sqref="JP78:JV81">
    <cfRule type="expression" dxfId="415" priority="831">
      <formula>AND(task_start&lt;=JP$6,ROUNDDOWN((task_end-task_start+1)*task_progress,0)+task_start-1&gt;=JP$6)</formula>
    </cfRule>
    <cfRule type="expression" dxfId="414" priority="832" stopIfTrue="1">
      <formula>AND(task_end&gt;=JP$6,task_start&lt;JQ$6)</formula>
    </cfRule>
  </conditionalFormatting>
  <conditionalFormatting sqref="JW78:KC81">
    <cfRule type="expression" dxfId="413" priority="830">
      <formula>AND(TODAY()&gt;=JW$6,TODAY()&lt;JX$6)</formula>
    </cfRule>
  </conditionalFormatting>
  <conditionalFormatting sqref="JW78:KC81">
    <cfRule type="expression" dxfId="412" priority="828">
      <formula>AND(task_start&lt;=JW$6,ROUNDDOWN((task_end-task_start+1)*task_progress,0)+task_start-1&gt;=JW$6)</formula>
    </cfRule>
    <cfRule type="expression" dxfId="411" priority="829" stopIfTrue="1">
      <formula>AND(task_end&gt;=JW$6,task_start&lt;JX$6)</formula>
    </cfRule>
  </conditionalFormatting>
  <conditionalFormatting sqref="KD78:KJ81">
    <cfRule type="expression" dxfId="410" priority="827">
      <formula>AND(TODAY()&gt;=KD$6,TODAY()&lt;KE$6)</formula>
    </cfRule>
  </conditionalFormatting>
  <conditionalFormatting sqref="KD78:KJ81">
    <cfRule type="expression" dxfId="409" priority="825">
      <formula>AND(task_start&lt;=KD$6,ROUNDDOWN((task_end-task_start+1)*task_progress,0)+task_start-1&gt;=KD$6)</formula>
    </cfRule>
    <cfRule type="expression" dxfId="408" priority="826" stopIfTrue="1">
      <formula>AND(task_end&gt;=KD$6,task_start&lt;KE$6)</formula>
    </cfRule>
  </conditionalFormatting>
  <conditionalFormatting sqref="J82:BM89">
    <cfRule type="expression" dxfId="407" priority="824">
      <formula>AND(TODAY()&gt;=J$6,TODAY()&lt;K$6)</formula>
    </cfRule>
  </conditionalFormatting>
  <conditionalFormatting sqref="J82:BM89">
    <cfRule type="expression" dxfId="406" priority="822">
      <formula>AND(task_start&lt;=J$6,ROUNDDOWN((task_end-task_start+1)*task_progress,0)+task_start-1&gt;=J$6)</formula>
    </cfRule>
    <cfRule type="expression" dxfId="405" priority="823" stopIfTrue="1">
      <formula>AND(task_end&gt;=J$6,task_start&lt;K$6)</formula>
    </cfRule>
  </conditionalFormatting>
  <conditionalFormatting sqref="BN82:BT89">
    <cfRule type="expression" dxfId="404" priority="821">
      <formula>AND(TODAY()&gt;=BN$6,TODAY()&lt;BO$6)</formula>
    </cfRule>
  </conditionalFormatting>
  <conditionalFormatting sqref="BN82:BT89">
    <cfRule type="expression" dxfId="403" priority="819">
      <formula>AND(task_start&lt;=BN$6,ROUNDDOWN((task_end-task_start+1)*task_progress,0)+task_start-1&gt;=BN$6)</formula>
    </cfRule>
    <cfRule type="expression" dxfId="402" priority="820" stopIfTrue="1">
      <formula>AND(task_end&gt;=BN$6,task_start&lt;BO$6)</formula>
    </cfRule>
  </conditionalFormatting>
  <conditionalFormatting sqref="BU82:CA89">
    <cfRule type="expression" dxfId="401" priority="818">
      <formula>AND(TODAY()&gt;=BU$6,TODAY()&lt;BV$6)</formula>
    </cfRule>
  </conditionalFormatting>
  <conditionalFormatting sqref="BU82:CA89">
    <cfRule type="expression" dxfId="400" priority="816">
      <formula>AND(task_start&lt;=BU$6,ROUNDDOWN((task_end-task_start+1)*task_progress,0)+task_start-1&gt;=BU$6)</formula>
    </cfRule>
    <cfRule type="expression" dxfId="399" priority="817" stopIfTrue="1">
      <formula>AND(task_end&gt;=BU$6,task_start&lt;BV$6)</formula>
    </cfRule>
  </conditionalFormatting>
  <conditionalFormatting sqref="CB82:CH89">
    <cfRule type="expression" dxfId="398" priority="815">
      <formula>AND(TODAY()&gt;=CB$6,TODAY()&lt;CC$6)</formula>
    </cfRule>
  </conditionalFormatting>
  <conditionalFormatting sqref="CB82:CH89">
    <cfRule type="expression" dxfId="397" priority="813">
      <formula>AND(task_start&lt;=CB$6,ROUNDDOWN((task_end-task_start+1)*task_progress,0)+task_start-1&gt;=CB$6)</formula>
    </cfRule>
    <cfRule type="expression" dxfId="396" priority="814" stopIfTrue="1">
      <formula>AND(task_end&gt;=CB$6,task_start&lt;CC$6)</formula>
    </cfRule>
  </conditionalFormatting>
  <conditionalFormatting sqref="CI82:CO89">
    <cfRule type="expression" dxfId="395" priority="812">
      <formula>AND(TODAY()&gt;=CI$6,TODAY()&lt;CJ$6)</formula>
    </cfRule>
  </conditionalFormatting>
  <conditionalFormatting sqref="CI82:CO89">
    <cfRule type="expression" dxfId="394" priority="810">
      <formula>AND(task_start&lt;=CI$6,ROUNDDOWN((task_end-task_start+1)*task_progress,0)+task_start-1&gt;=CI$6)</formula>
    </cfRule>
    <cfRule type="expression" dxfId="393" priority="811" stopIfTrue="1">
      <formula>AND(task_end&gt;=CI$6,task_start&lt;CJ$6)</formula>
    </cfRule>
  </conditionalFormatting>
  <conditionalFormatting sqref="CP82:CV89">
    <cfRule type="expression" dxfId="392" priority="809">
      <formula>AND(TODAY()&gt;=CP$6,TODAY()&lt;CQ$6)</formula>
    </cfRule>
  </conditionalFormatting>
  <conditionalFormatting sqref="CP82:CV89">
    <cfRule type="expression" dxfId="391" priority="807">
      <formula>AND(task_start&lt;=CP$6,ROUNDDOWN((task_end-task_start+1)*task_progress,0)+task_start-1&gt;=CP$6)</formula>
    </cfRule>
    <cfRule type="expression" dxfId="390" priority="808" stopIfTrue="1">
      <formula>AND(task_end&gt;=CP$6,task_start&lt;CQ$6)</formula>
    </cfRule>
  </conditionalFormatting>
  <conditionalFormatting sqref="CW82:DC89">
    <cfRule type="expression" dxfId="389" priority="806">
      <formula>AND(TODAY()&gt;=CW$6,TODAY()&lt;CX$6)</formula>
    </cfRule>
  </conditionalFormatting>
  <conditionalFormatting sqref="CW82:DC89">
    <cfRule type="expression" dxfId="388" priority="804">
      <formula>AND(task_start&lt;=CW$6,ROUNDDOWN((task_end-task_start+1)*task_progress,0)+task_start-1&gt;=CW$6)</formula>
    </cfRule>
    <cfRule type="expression" dxfId="387" priority="805" stopIfTrue="1">
      <formula>AND(task_end&gt;=CW$6,task_start&lt;CX$6)</formula>
    </cfRule>
  </conditionalFormatting>
  <conditionalFormatting sqref="DD82:DJ89">
    <cfRule type="expression" dxfId="386" priority="803">
      <formula>AND(TODAY()&gt;=DD$6,TODAY()&lt;DE$6)</formula>
    </cfRule>
  </conditionalFormatting>
  <conditionalFormatting sqref="DD82:DJ89">
    <cfRule type="expression" dxfId="385" priority="801">
      <formula>AND(task_start&lt;=DD$6,ROUNDDOWN((task_end-task_start+1)*task_progress,0)+task_start-1&gt;=DD$6)</formula>
    </cfRule>
    <cfRule type="expression" dxfId="384" priority="802" stopIfTrue="1">
      <formula>AND(task_end&gt;=DD$6,task_start&lt;DE$6)</formula>
    </cfRule>
  </conditionalFormatting>
  <conditionalFormatting sqref="DK82:DQ89">
    <cfRule type="expression" dxfId="383" priority="800">
      <formula>AND(TODAY()&gt;=DK$6,TODAY()&lt;DL$6)</formula>
    </cfRule>
  </conditionalFormatting>
  <conditionalFormatting sqref="DK82:DQ89">
    <cfRule type="expression" dxfId="382" priority="798">
      <formula>AND(task_start&lt;=DK$6,ROUNDDOWN((task_end-task_start+1)*task_progress,0)+task_start-1&gt;=DK$6)</formula>
    </cfRule>
    <cfRule type="expression" dxfId="381" priority="799" stopIfTrue="1">
      <formula>AND(task_end&gt;=DK$6,task_start&lt;DL$6)</formula>
    </cfRule>
  </conditionalFormatting>
  <conditionalFormatting sqref="DR82:DX89">
    <cfRule type="expression" dxfId="380" priority="797">
      <formula>AND(TODAY()&gt;=DR$6,TODAY()&lt;DS$6)</formula>
    </cfRule>
  </conditionalFormatting>
  <conditionalFormatting sqref="DR82:DX89">
    <cfRule type="expression" dxfId="379" priority="795">
      <formula>AND(task_start&lt;=DR$6,ROUNDDOWN((task_end-task_start+1)*task_progress,0)+task_start-1&gt;=DR$6)</formula>
    </cfRule>
    <cfRule type="expression" dxfId="378" priority="796" stopIfTrue="1">
      <formula>AND(task_end&gt;=DR$6,task_start&lt;DS$6)</formula>
    </cfRule>
  </conditionalFormatting>
  <conditionalFormatting sqref="DY82:EE89">
    <cfRule type="expression" dxfId="377" priority="794">
      <formula>AND(TODAY()&gt;=DY$6,TODAY()&lt;DZ$6)</formula>
    </cfRule>
  </conditionalFormatting>
  <conditionalFormatting sqref="DY82:EE89">
    <cfRule type="expression" dxfId="376" priority="792">
      <formula>AND(task_start&lt;=DY$6,ROUNDDOWN((task_end-task_start+1)*task_progress,0)+task_start-1&gt;=DY$6)</formula>
    </cfRule>
    <cfRule type="expression" dxfId="375" priority="793" stopIfTrue="1">
      <formula>AND(task_end&gt;=DY$6,task_start&lt;DZ$6)</formula>
    </cfRule>
  </conditionalFormatting>
  <conditionalFormatting sqref="EF82:EL89">
    <cfRule type="expression" dxfId="374" priority="791">
      <formula>AND(TODAY()&gt;=EF$6,TODAY()&lt;EG$6)</formula>
    </cfRule>
  </conditionalFormatting>
  <conditionalFormatting sqref="EF82:EL89">
    <cfRule type="expression" dxfId="373" priority="789">
      <formula>AND(task_start&lt;=EF$6,ROUNDDOWN((task_end-task_start+1)*task_progress,0)+task_start-1&gt;=EF$6)</formula>
    </cfRule>
    <cfRule type="expression" dxfId="372" priority="790" stopIfTrue="1">
      <formula>AND(task_end&gt;=EF$6,task_start&lt;EG$6)</formula>
    </cfRule>
  </conditionalFormatting>
  <conditionalFormatting sqref="EM82:ES89">
    <cfRule type="expression" dxfId="371" priority="788">
      <formula>AND(TODAY()&gt;=EM$6,TODAY()&lt;EN$6)</formula>
    </cfRule>
  </conditionalFormatting>
  <conditionalFormatting sqref="EM82:ES89">
    <cfRule type="expression" dxfId="370" priority="786">
      <formula>AND(task_start&lt;=EM$6,ROUNDDOWN((task_end-task_start+1)*task_progress,0)+task_start-1&gt;=EM$6)</formula>
    </cfRule>
    <cfRule type="expression" dxfId="369" priority="787" stopIfTrue="1">
      <formula>AND(task_end&gt;=EM$6,task_start&lt;EN$6)</formula>
    </cfRule>
  </conditionalFormatting>
  <conditionalFormatting sqref="ET82:EZ89">
    <cfRule type="expression" dxfId="368" priority="785">
      <formula>AND(TODAY()&gt;=ET$6,TODAY()&lt;EU$6)</formula>
    </cfRule>
  </conditionalFormatting>
  <conditionalFormatting sqref="ET82:EZ89">
    <cfRule type="expression" dxfId="367" priority="783">
      <formula>AND(task_start&lt;=ET$6,ROUNDDOWN((task_end-task_start+1)*task_progress,0)+task_start-1&gt;=ET$6)</formula>
    </cfRule>
    <cfRule type="expression" dxfId="366" priority="784" stopIfTrue="1">
      <formula>AND(task_end&gt;=ET$6,task_start&lt;EU$6)</formula>
    </cfRule>
  </conditionalFormatting>
  <conditionalFormatting sqref="FA82:FG89">
    <cfRule type="expression" dxfId="365" priority="782">
      <formula>AND(TODAY()&gt;=FA$6,TODAY()&lt;FB$6)</formula>
    </cfRule>
  </conditionalFormatting>
  <conditionalFormatting sqref="FA82:FG89">
    <cfRule type="expression" dxfId="364" priority="780">
      <formula>AND(task_start&lt;=FA$6,ROUNDDOWN((task_end-task_start+1)*task_progress,0)+task_start-1&gt;=FA$6)</formula>
    </cfRule>
    <cfRule type="expression" dxfId="363" priority="781" stopIfTrue="1">
      <formula>AND(task_end&gt;=FA$6,task_start&lt;FB$6)</formula>
    </cfRule>
  </conditionalFormatting>
  <conditionalFormatting sqref="FH82:FN89">
    <cfRule type="expression" dxfId="362" priority="779">
      <formula>AND(TODAY()&gt;=FH$6,TODAY()&lt;FI$6)</formula>
    </cfRule>
  </conditionalFormatting>
  <conditionalFormatting sqref="FH82:FN89">
    <cfRule type="expression" dxfId="361" priority="777">
      <formula>AND(task_start&lt;=FH$6,ROUNDDOWN((task_end-task_start+1)*task_progress,0)+task_start-1&gt;=FH$6)</formula>
    </cfRule>
    <cfRule type="expression" dxfId="360" priority="778" stopIfTrue="1">
      <formula>AND(task_end&gt;=FH$6,task_start&lt;FI$6)</formula>
    </cfRule>
  </conditionalFormatting>
  <conditionalFormatting sqref="FO82:FU89">
    <cfRule type="expression" dxfId="359" priority="776">
      <formula>AND(TODAY()&gt;=FO$6,TODAY()&lt;FP$6)</formula>
    </cfRule>
  </conditionalFormatting>
  <conditionalFormatting sqref="FO82:FU89">
    <cfRule type="expression" dxfId="358" priority="774">
      <formula>AND(task_start&lt;=FO$6,ROUNDDOWN((task_end-task_start+1)*task_progress,0)+task_start-1&gt;=FO$6)</formula>
    </cfRule>
    <cfRule type="expression" dxfId="357" priority="775" stopIfTrue="1">
      <formula>AND(task_end&gt;=FO$6,task_start&lt;FP$6)</formula>
    </cfRule>
  </conditionalFormatting>
  <conditionalFormatting sqref="FV82:GB89">
    <cfRule type="expression" dxfId="356" priority="773">
      <formula>AND(TODAY()&gt;=FV$6,TODAY()&lt;FW$6)</formula>
    </cfRule>
  </conditionalFormatting>
  <conditionalFormatting sqref="FV82:GB89">
    <cfRule type="expression" dxfId="355" priority="771">
      <formula>AND(task_start&lt;=FV$6,ROUNDDOWN((task_end-task_start+1)*task_progress,0)+task_start-1&gt;=FV$6)</formula>
    </cfRule>
    <cfRule type="expression" dxfId="354" priority="772" stopIfTrue="1">
      <formula>AND(task_end&gt;=FV$6,task_start&lt;FW$6)</formula>
    </cfRule>
  </conditionalFormatting>
  <conditionalFormatting sqref="GC82:GI89">
    <cfRule type="expression" dxfId="353" priority="770">
      <formula>AND(TODAY()&gt;=GC$6,TODAY()&lt;GD$6)</formula>
    </cfRule>
  </conditionalFormatting>
  <conditionalFormatting sqref="GC82:GI89">
    <cfRule type="expression" dxfId="352" priority="768">
      <formula>AND(task_start&lt;=GC$6,ROUNDDOWN((task_end-task_start+1)*task_progress,0)+task_start-1&gt;=GC$6)</formula>
    </cfRule>
    <cfRule type="expression" dxfId="351" priority="769" stopIfTrue="1">
      <formula>AND(task_end&gt;=GC$6,task_start&lt;GD$6)</formula>
    </cfRule>
  </conditionalFormatting>
  <conditionalFormatting sqref="GJ82:GP89">
    <cfRule type="expression" dxfId="350" priority="767">
      <formula>AND(TODAY()&gt;=GJ$6,TODAY()&lt;GK$6)</formula>
    </cfRule>
  </conditionalFormatting>
  <conditionalFormatting sqref="GJ82:GP89">
    <cfRule type="expression" dxfId="349" priority="765">
      <formula>AND(task_start&lt;=GJ$6,ROUNDDOWN((task_end-task_start+1)*task_progress,0)+task_start-1&gt;=GJ$6)</formula>
    </cfRule>
    <cfRule type="expression" dxfId="348" priority="766" stopIfTrue="1">
      <formula>AND(task_end&gt;=GJ$6,task_start&lt;GK$6)</formula>
    </cfRule>
  </conditionalFormatting>
  <conditionalFormatting sqref="GQ82:GW89">
    <cfRule type="expression" dxfId="347" priority="764">
      <formula>AND(TODAY()&gt;=GQ$6,TODAY()&lt;GR$6)</formula>
    </cfRule>
  </conditionalFormatting>
  <conditionalFormatting sqref="GQ82:GW89">
    <cfRule type="expression" dxfId="346" priority="762">
      <formula>AND(task_start&lt;=GQ$6,ROUNDDOWN((task_end-task_start+1)*task_progress,0)+task_start-1&gt;=GQ$6)</formula>
    </cfRule>
    <cfRule type="expression" dxfId="345" priority="763" stopIfTrue="1">
      <formula>AND(task_end&gt;=GQ$6,task_start&lt;GR$6)</formula>
    </cfRule>
  </conditionalFormatting>
  <conditionalFormatting sqref="GX82:HD89">
    <cfRule type="expression" dxfId="344" priority="761">
      <formula>AND(TODAY()&gt;=GX$6,TODAY()&lt;GY$6)</formula>
    </cfRule>
  </conditionalFormatting>
  <conditionalFormatting sqref="GX82:HD89">
    <cfRule type="expression" dxfId="343" priority="759">
      <formula>AND(task_start&lt;=GX$6,ROUNDDOWN((task_end-task_start+1)*task_progress,0)+task_start-1&gt;=GX$6)</formula>
    </cfRule>
    <cfRule type="expression" dxfId="342" priority="760" stopIfTrue="1">
      <formula>AND(task_end&gt;=GX$6,task_start&lt;GY$6)</formula>
    </cfRule>
  </conditionalFormatting>
  <conditionalFormatting sqref="HE82:HK89">
    <cfRule type="expression" dxfId="341" priority="758">
      <formula>AND(TODAY()&gt;=HE$6,TODAY()&lt;HF$6)</formula>
    </cfRule>
  </conditionalFormatting>
  <conditionalFormatting sqref="HE82:HK89">
    <cfRule type="expression" dxfId="340" priority="756">
      <formula>AND(task_start&lt;=HE$6,ROUNDDOWN((task_end-task_start+1)*task_progress,0)+task_start-1&gt;=HE$6)</formula>
    </cfRule>
    <cfRule type="expression" dxfId="339" priority="757" stopIfTrue="1">
      <formula>AND(task_end&gt;=HE$6,task_start&lt;HF$6)</formula>
    </cfRule>
  </conditionalFormatting>
  <conditionalFormatting sqref="HL82:HR89">
    <cfRule type="expression" dxfId="338" priority="755">
      <formula>AND(TODAY()&gt;=HL$6,TODAY()&lt;HM$6)</formula>
    </cfRule>
  </conditionalFormatting>
  <conditionalFormatting sqref="HL82:HR89">
    <cfRule type="expression" dxfId="337" priority="753">
      <formula>AND(task_start&lt;=HL$6,ROUNDDOWN((task_end-task_start+1)*task_progress,0)+task_start-1&gt;=HL$6)</formula>
    </cfRule>
    <cfRule type="expression" dxfId="336" priority="754" stopIfTrue="1">
      <formula>AND(task_end&gt;=HL$6,task_start&lt;HM$6)</formula>
    </cfRule>
  </conditionalFormatting>
  <conditionalFormatting sqref="HS82:HY89">
    <cfRule type="expression" dxfId="335" priority="752">
      <formula>AND(TODAY()&gt;=HS$6,TODAY()&lt;HT$6)</formula>
    </cfRule>
  </conditionalFormatting>
  <conditionalFormatting sqref="HS82:HY89">
    <cfRule type="expression" dxfId="334" priority="750">
      <formula>AND(task_start&lt;=HS$6,ROUNDDOWN((task_end-task_start+1)*task_progress,0)+task_start-1&gt;=HS$6)</formula>
    </cfRule>
    <cfRule type="expression" dxfId="333" priority="751" stopIfTrue="1">
      <formula>AND(task_end&gt;=HS$6,task_start&lt;HT$6)</formula>
    </cfRule>
  </conditionalFormatting>
  <conditionalFormatting sqref="HZ82:IF89">
    <cfRule type="expression" dxfId="332" priority="749">
      <formula>AND(TODAY()&gt;=HZ$6,TODAY()&lt;IA$6)</formula>
    </cfRule>
  </conditionalFormatting>
  <conditionalFormatting sqref="HZ82:IF89">
    <cfRule type="expression" dxfId="331" priority="747">
      <formula>AND(task_start&lt;=HZ$6,ROUNDDOWN((task_end-task_start+1)*task_progress,0)+task_start-1&gt;=HZ$6)</formula>
    </cfRule>
    <cfRule type="expression" dxfId="330" priority="748" stopIfTrue="1">
      <formula>AND(task_end&gt;=HZ$6,task_start&lt;IA$6)</formula>
    </cfRule>
  </conditionalFormatting>
  <conditionalFormatting sqref="IG82:IM89">
    <cfRule type="expression" dxfId="329" priority="746">
      <formula>AND(TODAY()&gt;=IG$6,TODAY()&lt;IH$6)</formula>
    </cfRule>
  </conditionalFormatting>
  <conditionalFormatting sqref="IG82:IM89">
    <cfRule type="expression" dxfId="328" priority="744">
      <formula>AND(task_start&lt;=IG$6,ROUNDDOWN((task_end-task_start+1)*task_progress,0)+task_start-1&gt;=IG$6)</formula>
    </cfRule>
    <cfRule type="expression" dxfId="327" priority="745" stopIfTrue="1">
      <formula>AND(task_end&gt;=IG$6,task_start&lt;IH$6)</formula>
    </cfRule>
  </conditionalFormatting>
  <conditionalFormatting sqref="IN82:IT89">
    <cfRule type="expression" dxfId="326" priority="743">
      <formula>AND(TODAY()&gt;=IN$6,TODAY()&lt;IO$6)</formula>
    </cfRule>
  </conditionalFormatting>
  <conditionalFormatting sqref="IN82:IT89">
    <cfRule type="expression" dxfId="325" priority="741">
      <formula>AND(task_start&lt;=IN$6,ROUNDDOWN((task_end-task_start+1)*task_progress,0)+task_start-1&gt;=IN$6)</formula>
    </cfRule>
    <cfRule type="expression" dxfId="324" priority="742" stopIfTrue="1">
      <formula>AND(task_end&gt;=IN$6,task_start&lt;IO$6)</formula>
    </cfRule>
  </conditionalFormatting>
  <conditionalFormatting sqref="IU82:JA89">
    <cfRule type="expression" dxfId="323" priority="740">
      <formula>AND(TODAY()&gt;=IU$6,TODAY()&lt;IV$6)</formula>
    </cfRule>
  </conditionalFormatting>
  <conditionalFormatting sqref="IU82:JA89">
    <cfRule type="expression" dxfId="322" priority="738">
      <formula>AND(task_start&lt;=IU$6,ROUNDDOWN((task_end-task_start+1)*task_progress,0)+task_start-1&gt;=IU$6)</formula>
    </cfRule>
    <cfRule type="expression" dxfId="321" priority="739" stopIfTrue="1">
      <formula>AND(task_end&gt;=IU$6,task_start&lt;IV$6)</formula>
    </cfRule>
  </conditionalFormatting>
  <conditionalFormatting sqref="JB82:JH89">
    <cfRule type="expression" dxfId="320" priority="737">
      <formula>AND(TODAY()&gt;=JB$6,TODAY()&lt;JC$6)</formula>
    </cfRule>
  </conditionalFormatting>
  <conditionalFormatting sqref="JB82:JH89">
    <cfRule type="expression" dxfId="319" priority="735">
      <formula>AND(task_start&lt;=JB$6,ROUNDDOWN((task_end-task_start+1)*task_progress,0)+task_start-1&gt;=JB$6)</formula>
    </cfRule>
    <cfRule type="expression" dxfId="318" priority="736" stopIfTrue="1">
      <formula>AND(task_end&gt;=JB$6,task_start&lt;JC$6)</formula>
    </cfRule>
  </conditionalFormatting>
  <conditionalFormatting sqref="JI82:JO89">
    <cfRule type="expression" dxfId="317" priority="734">
      <formula>AND(TODAY()&gt;=JI$6,TODAY()&lt;JJ$6)</formula>
    </cfRule>
  </conditionalFormatting>
  <conditionalFormatting sqref="JI82:JO89">
    <cfRule type="expression" dxfId="316" priority="732">
      <formula>AND(task_start&lt;=JI$6,ROUNDDOWN((task_end-task_start+1)*task_progress,0)+task_start-1&gt;=JI$6)</formula>
    </cfRule>
    <cfRule type="expression" dxfId="315" priority="733" stopIfTrue="1">
      <formula>AND(task_end&gt;=JI$6,task_start&lt;JJ$6)</formula>
    </cfRule>
  </conditionalFormatting>
  <conditionalFormatting sqref="JP82:JV89">
    <cfRule type="expression" dxfId="314" priority="731">
      <formula>AND(TODAY()&gt;=JP$6,TODAY()&lt;JQ$6)</formula>
    </cfRule>
  </conditionalFormatting>
  <conditionalFormatting sqref="JP82:JV89">
    <cfRule type="expression" dxfId="313" priority="729">
      <formula>AND(task_start&lt;=JP$6,ROUNDDOWN((task_end-task_start+1)*task_progress,0)+task_start-1&gt;=JP$6)</formula>
    </cfRule>
    <cfRule type="expression" dxfId="312" priority="730" stopIfTrue="1">
      <formula>AND(task_end&gt;=JP$6,task_start&lt;JQ$6)</formula>
    </cfRule>
  </conditionalFormatting>
  <conditionalFormatting sqref="JW82:KC89">
    <cfRule type="expression" dxfId="311" priority="728">
      <formula>AND(TODAY()&gt;=JW$6,TODAY()&lt;JX$6)</formula>
    </cfRule>
  </conditionalFormatting>
  <conditionalFormatting sqref="JW82:KC89">
    <cfRule type="expression" dxfId="310" priority="726">
      <formula>AND(task_start&lt;=JW$6,ROUNDDOWN((task_end-task_start+1)*task_progress,0)+task_start-1&gt;=JW$6)</formula>
    </cfRule>
    <cfRule type="expression" dxfId="309" priority="727" stopIfTrue="1">
      <formula>AND(task_end&gt;=JW$6,task_start&lt;JX$6)</formula>
    </cfRule>
  </conditionalFormatting>
  <conditionalFormatting sqref="KD82:KJ89">
    <cfRule type="expression" dxfId="308" priority="725">
      <formula>AND(TODAY()&gt;=KD$6,TODAY()&lt;KE$6)</formula>
    </cfRule>
  </conditionalFormatting>
  <conditionalFormatting sqref="KD82:KJ89">
    <cfRule type="expression" dxfId="307" priority="723">
      <formula>AND(task_start&lt;=KD$6,ROUNDDOWN((task_end-task_start+1)*task_progress,0)+task_start-1&gt;=KD$6)</formula>
    </cfRule>
    <cfRule type="expression" dxfId="306" priority="724" stopIfTrue="1">
      <formula>AND(task_end&gt;=KD$6,task_start&lt;KE$6)</formula>
    </cfRule>
  </conditionalFormatting>
  <conditionalFormatting sqref="J90:BM93">
    <cfRule type="expression" dxfId="305" priority="722">
      <formula>AND(TODAY()&gt;=J$6,TODAY()&lt;K$6)</formula>
    </cfRule>
  </conditionalFormatting>
  <conditionalFormatting sqref="J90:BM93">
    <cfRule type="expression" dxfId="304" priority="720">
      <formula>AND(task_start&lt;=J$6,ROUNDDOWN((task_end-task_start+1)*task_progress,0)+task_start-1&gt;=J$6)</formula>
    </cfRule>
    <cfRule type="expression" dxfId="303" priority="721" stopIfTrue="1">
      <formula>AND(task_end&gt;=J$6,task_start&lt;K$6)</formula>
    </cfRule>
  </conditionalFormatting>
  <conditionalFormatting sqref="BN90:BT93">
    <cfRule type="expression" dxfId="302" priority="719">
      <formula>AND(TODAY()&gt;=BN$6,TODAY()&lt;BO$6)</formula>
    </cfRule>
  </conditionalFormatting>
  <conditionalFormatting sqref="BN90:BT93">
    <cfRule type="expression" dxfId="301" priority="717">
      <formula>AND(task_start&lt;=BN$6,ROUNDDOWN((task_end-task_start+1)*task_progress,0)+task_start-1&gt;=BN$6)</formula>
    </cfRule>
    <cfRule type="expression" dxfId="300" priority="718" stopIfTrue="1">
      <formula>AND(task_end&gt;=BN$6,task_start&lt;BO$6)</formula>
    </cfRule>
  </conditionalFormatting>
  <conditionalFormatting sqref="BU90:CA93">
    <cfRule type="expression" dxfId="299" priority="716">
      <formula>AND(TODAY()&gt;=BU$6,TODAY()&lt;BV$6)</formula>
    </cfRule>
  </conditionalFormatting>
  <conditionalFormatting sqref="BU90:CA93">
    <cfRule type="expression" dxfId="298" priority="714">
      <formula>AND(task_start&lt;=BU$6,ROUNDDOWN((task_end-task_start+1)*task_progress,0)+task_start-1&gt;=BU$6)</formula>
    </cfRule>
    <cfRule type="expression" dxfId="297" priority="715" stopIfTrue="1">
      <formula>AND(task_end&gt;=BU$6,task_start&lt;BV$6)</formula>
    </cfRule>
  </conditionalFormatting>
  <conditionalFormatting sqref="CB90:CH93">
    <cfRule type="expression" dxfId="296" priority="713">
      <formula>AND(TODAY()&gt;=CB$6,TODAY()&lt;CC$6)</formula>
    </cfRule>
  </conditionalFormatting>
  <conditionalFormatting sqref="CB90:CH93">
    <cfRule type="expression" dxfId="295" priority="711">
      <formula>AND(task_start&lt;=CB$6,ROUNDDOWN((task_end-task_start+1)*task_progress,0)+task_start-1&gt;=CB$6)</formula>
    </cfRule>
    <cfRule type="expression" dxfId="294" priority="712" stopIfTrue="1">
      <formula>AND(task_end&gt;=CB$6,task_start&lt;CC$6)</formula>
    </cfRule>
  </conditionalFormatting>
  <conditionalFormatting sqref="CI90:CO93">
    <cfRule type="expression" dxfId="293" priority="710">
      <formula>AND(TODAY()&gt;=CI$6,TODAY()&lt;CJ$6)</formula>
    </cfRule>
  </conditionalFormatting>
  <conditionalFormatting sqref="CI90:CO93">
    <cfRule type="expression" dxfId="292" priority="708">
      <formula>AND(task_start&lt;=CI$6,ROUNDDOWN((task_end-task_start+1)*task_progress,0)+task_start-1&gt;=CI$6)</formula>
    </cfRule>
    <cfRule type="expression" dxfId="291" priority="709" stopIfTrue="1">
      <formula>AND(task_end&gt;=CI$6,task_start&lt;CJ$6)</formula>
    </cfRule>
  </conditionalFormatting>
  <conditionalFormatting sqref="CP90:CV93">
    <cfRule type="expression" dxfId="290" priority="707">
      <formula>AND(TODAY()&gt;=CP$6,TODAY()&lt;CQ$6)</formula>
    </cfRule>
  </conditionalFormatting>
  <conditionalFormatting sqref="CP90:CV93">
    <cfRule type="expression" dxfId="289" priority="705">
      <formula>AND(task_start&lt;=CP$6,ROUNDDOWN((task_end-task_start+1)*task_progress,0)+task_start-1&gt;=CP$6)</formula>
    </cfRule>
    <cfRule type="expression" dxfId="288" priority="706" stopIfTrue="1">
      <formula>AND(task_end&gt;=CP$6,task_start&lt;CQ$6)</formula>
    </cfRule>
  </conditionalFormatting>
  <conditionalFormatting sqref="CW90:DC93">
    <cfRule type="expression" dxfId="287" priority="704">
      <formula>AND(TODAY()&gt;=CW$6,TODAY()&lt;CX$6)</formula>
    </cfRule>
  </conditionalFormatting>
  <conditionalFormatting sqref="CW90:DC93">
    <cfRule type="expression" dxfId="286" priority="702">
      <formula>AND(task_start&lt;=CW$6,ROUNDDOWN((task_end-task_start+1)*task_progress,0)+task_start-1&gt;=CW$6)</formula>
    </cfRule>
    <cfRule type="expression" dxfId="285" priority="703" stopIfTrue="1">
      <formula>AND(task_end&gt;=CW$6,task_start&lt;CX$6)</formula>
    </cfRule>
  </conditionalFormatting>
  <conditionalFormatting sqref="DD90:DJ93">
    <cfRule type="expression" dxfId="284" priority="701">
      <formula>AND(TODAY()&gt;=DD$6,TODAY()&lt;DE$6)</formula>
    </cfRule>
  </conditionalFormatting>
  <conditionalFormatting sqref="DD90:DJ93">
    <cfRule type="expression" dxfId="283" priority="699">
      <formula>AND(task_start&lt;=DD$6,ROUNDDOWN((task_end-task_start+1)*task_progress,0)+task_start-1&gt;=DD$6)</formula>
    </cfRule>
    <cfRule type="expression" dxfId="282" priority="700" stopIfTrue="1">
      <formula>AND(task_end&gt;=DD$6,task_start&lt;DE$6)</formula>
    </cfRule>
  </conditionalFormatting>
  <conditionalFormatting sqref="DK90:DQ93">
    <cfRule type="expression" dxfId="281" priority="698">
      <formula>AND(TODAY()&gt;=DK$6,TODAY()&lt;DL$6)</formula>
    </cfRule>
  </conditionalFormatting>
  <conditionalFormatting sqref="DK90:DQ93">
    <cfRule type="expression" dxfId="280" priority="696">
      <formula>AND(task_start&lt;=DK$6,ROUNDDOWN((task_end-task_start+1)*task_progress,0)+task_start-1&gt;=DK$6)</formula>
    </cfRule>
    <cfRule type="expression" dxfId="279" priority="697" stopIfTrue="1">
      <formula>AND(task_end&gt;=DK$6,task_start&lt;DL$6)</formula>
    </cfRule>
  </conditionalFormatting>
  <conditionalFormatting sqref="DR90:DX93">
    <cfRule type="expression" dxfId="278" priority="695">
      <formula>AND(TODAY()&gt;=DR$6,TODAY()&lt;DS$6)</formula>
    </cfRule>
  </conditionalFormatting>
  <conditionalFormatting sqref="DR90:DX93">
    <cfRule type="expression" dxfId="277" priority="693">
      <formula>AND(task_start&lt;=DR$6,ROUNDDOWN((task_end-task_start+1)*task_progress,0)+task_start-1&gt;=DR$6)</formula>
    </cfRule>
    <cfRule type="expression" dxfId="276" priority="694" stopIfTrue="1">
      <formula>AND(task_end&gt;=DR$6,task_start&lt;DS$6)</formula>
    </cfRule>
  </conditionalFormatting>
  <conditionalFormatting sqref="DY90:EE93">
    <cfRule type="expression" dxfId="275" priority="692">
      <formula>AND(TODAY()&gt;=DY$6,TODAY()&lt;DZ$6)</formula>
    </cfRule>
  </conditionalFormatting>
  <conditionalFormatting sqref="DY90:EE93">
    <cfRule type="expression" dxfId="274" priority="690">
      <formula>AND(task_start&lt;=DY$6,ROUNDDOWN((task_end-task_start+1)*task_progress,0)+task_start-1&gt;=DY$6)</formula>
    </cfRule>
    <cfRule type="expression" dxfId="273" priority="691" stopIfTrue="1">
      <formula>AND(task_end&gt;=DY$6,task_start&lt;DZ$6)</formula>
    </cfRule>
  </conditionalFormatting>
  <conditionalFormatting sqref="EF90:EL93">
    <cfRule type="expression" dxfId="272" priority="689">
      <formula>AND(TODAY()&gt;=EF$6,TODAY()&lt;EG$6)</formula>
    </cfRule>
  </conditionalFormatting>
  <conditionalFormatting sqref="EF90:EL93">
    <cfRule type="expression" dxfId="271" priority="687">
      <formula>AND(task_start&lt;=EF$6,ROUNDDOWN((task_end-task_start+1)*task_progress,0)+task_start-1&gt;=EF$6)</formula>
    </cfRule>
    <cfRule type="expression" dxfId="270" priority="688" stopIfTrue="1">
      <formula>AND(task_end&gt;=EF$6,task_start&lt;EG$6)</formula>
    </cfRule>
  </conditionalFormatting>
  <conditionalFormatting sqref="EM90:ES93">
    <cfRule type="expression" dxfId="269" priority="686">
      <formula>AND(TODAY()&gt;=EM$6,TODAY()&lt;EN$6)</formula>
    </cfRule>
  </conditionalFormatting>
  <conditionalFormatting sqref="EM90:ES93">
    <cfRule type="expression" dxfId="268" priority="684">
      <formula>AND(task_start&lt;=EM$6,ROUNDDOWN((task_end-task_start+1)*task_progress,0)+task_start-1&gt;=EM$6)</formula>
    </cfRule>
    <cfRule type="expression" dxfId="267" priority="685" stopIfTrue="1">
      <formula>AND(task_end&gt;=EM$6,task_start&lt;EN$6)</formula>
    </cfRule>
  </conditionalFormatting>
  <conditionalFormatting sqref="ET90:EZ93">
    <cfRule type="expression" dxfId="266" priority="683">
      <formula>AND(TODAY()&gt;=ET$6,TODAY()&lt;EU$6)</formula>
    </cfRule>
  </conditionalFormatting>
  <conditionalFormatting sqref="ET90:EZ93">
    <cfRule type="expression" dxfId="265" priority="681">
      <formula>AND(task_start&lt;=ET$6,ROUNDDOWN((task_end-task_start+1)*task_progress,0)+task_start-1&gt;=ET$6)</formula>
    </cfRule>
    <cfRule type="expression" dxfId="264" priority="682" stopIfTrue="1">
      <formula>AND(task_end&gt;=ET$6,task_start&lt;EU$6)</formula>
    </cfRule>
  </conditionalFormatting>
  <conditionalFormatting sqref="FA90:FG93">
    <cfRule type="expression" dxfId="263" priority="680">
      <formula>AND(TODAY()&gt;=FA$6,TODAY()&lt;FB$6)</formula>
    </cfRule>
  </conditionalFormatting>
  <conditionalFormatting sqref="FA90:FG93">
    <cfRule type="expression" dxfId="262" priority="678">
      <formula>AND(task_start&lt;=FA$6,ROUNDDOWN((task_end-task_start+1)*task_progress,0)+task_start-1&gt;=FA$6)</formula>
    </cfRule>
    <cfRule type="expression" dxfId="261" priority="679" stopIfTrue="1">
      <formula>AND(task_end&gt;=FA$6,task_start&lt;FB$6)</formula>
    </cfRule>
  </conditionalFormatting>
  <conditionalFormatting sqref="FH90:FN93">
    <cfRule type="expression" dxfId="260" priority="677">
      <formula>AND(TODAY()&gt;=FH$6,TODAY()&lt;FI$6)</formula>
    </cfRule>
  </conditionalFormatting>
  <conditionalFormatting sqref="FH90:FN93">
    <cfRule type="expression" dxfId="259" priority="675">
      <formula>AND(task_start&lt;=FH$6,ROUNDDOWN((task_end-task_start+1)*task_progress,0)+task_start-1&gt;=FH$6)</formula>
    </cfRule>
    <cfRule type="expression" dxfId="258" priority="676" stopIfTrue="1">
      <formula>AND(task_end&gt;=FH$6,task_start&lt;FI$6)</formula>
    </cfRule>
  </conditionalFormatting>
  <conditionalFormatting sqref="FO90:FU93">
    <cfRule type="expression" dxfId="257" priority="674">
      <formula>AND(TODAY()&gt;=FO$6,TODAY()&lt;FP$6)</formula>
    </cfRule>
  </conditionalFormatting>
  <conditionalFormatting sqref="FO90:FU93">
    <cfRule type="expression" dxfId="256" priority="672">
      <formula>AND(task_start&lt;=FO$6,ROUNDDOWN((task_end-task_start+1)*task_progress,0)+task_start-1&gt;=FO$6)</formula>
    </cfRule>
    <cfRule type="expression" dxfId="255" priority="673" stopIfTrue="1">
      <formula>AND(task_end&gt;=FO$6,task_start&lt;FP$6)</formula>
    </cfRule>
  </conditionalFormatting>
  <conditionalFormatting sqref="FV90:GB93">
    <cfRule type="expression" dxfId="254" priority="671">
      <formula>AND(TODAY()&gt;=FV$6,TODAY()&lt;FW$6)</formula>
    </cfRule>
  </conditionalFormatting>
  <conditionalFormatting sqref="FV90:GB93">
    <cfRule type="expression" dxfId="253" priority="669">
      <formula>AND(task_start&lt;=FV$6,ROUNDDOWN((task_end-task_start+1)*task_progress,0)+task_start-1&gt;=FV$6)</formula>
    </cfRule>
    <cfRule type="expression" dxfId="252" priority="670" stopIfTrue="1">
      <formula>AND(task_end&gt;=FV$6,task_start&lt;FW$6)</formula>
    </cfRule>
  </conditionalFormatting>
  <conditionalFormatting sqref="GC90:GI93">
    <cfRule type="expression" dxfId="251" priority="668">
      <formula>AND(TODAY()&gt;=GC$6,TODAY()&lt;GD$6)</formula>
    </cfRule>
  </conditionalFormatting>
  <conditionalFormatting sqref="GC90:GI93">
    <cfRule type="expression" dxfId="250" priority="666">
      <formula>AND(task_start&lt;=GC$6,ROUNDDOWN((task_end-task_start+1)*task_progress,0)+task_start-1&gt;=GC$6)</formula>
    </cfRule>
    <cfRule type="expression" dxfId="249" priority="667" stopIfTrue="1">
      <formula>AND(task_end&gt;=GC$6,task_start&lt;GD$6)</formula>
    </cfRule>
  </conditionalFormatting>
  <conditionalFormatting sqref="GJ90:GP93">
    <cfRule type="expression" dxfId="248" priority="665">
      <formula>AND(TODAY()&gt;=GJ$6,TODAY()&lt;GK$6)</formula>
    </cfRule>
  </conditionalFormatting>
  <conditionalFormatting sqref="GJ90:GP93">
    <cfRule type="expression" dxfId="247" priority="663">
      <formula>AND(task_start&lt;=GJ$6,ROUNDDOWN((task_end-task_start+1)*task_progress,0)+task_start-1&gt;=GJ$6)</formula>
    </cfRule>
    <cfRule type="expression" dxfId="246" priority="664" stopIfTrue="1">
      <formula>AND(task_end&gt;=GJ$6,task_start&lt;GK$6)</formula>
    </cfRule>
  </conditionalFormatting>
  <conditionalFormatting sqref="GQ90:GW93">
    <cfRule type="expression" dxfId="245" priority="662">
      <formula>AND(TODAY()&gt;=GQ$6,TODAY()&lt;GR$6)</formula>
    </cfRule>
  </conditionalFormatting>
  <conditionalFormatting sqref="GQ90:GW93">
    <cfRule type="expression" dxfId="244" priority="660">
      <formula>AND(task_start&lt;=GQ$6,ROUNDDOWN((task_end-task_start+1)*task_progress,0)+task_start-1&gt;=GQ$6)</formula>
    </cfRule>
    <cfRule type="expression" dxfId="243" priority="661" stopIfTrue="1">
      <formula>AND(task_end&gt;=GQ$6,task_start&lt;GR$6)</formula>
    </cfRule>
  </conditionalFormatting>
  <conditionalFormatting sqref="GX90:HD93">
    <cfRule type="expression" dxfId="242" priority="659">
      <formula>AND(TODAY()&gt;=GX$6,TODAY()&lt;GY$6)</formula>
    </cfRule>
  </conditionalFormatting>
  <conditionalFormatting sqref="GX90:HD93">
    <cfRule type="expression" dxfId="241" priority="657">
      <formula>AND(task_start&lt;=GX$6,ROUNDDOWN((task_end-task_start+1)*task_progress,0)+task_start-1&gt;=GX$6)</formula>
    </cfRule>
    <cfRule type="expression" dxfId="240" priority="658" stopIfTrue="1">
      <formula>AND(task_end&gt;=GX$6,task_start&lt;GY$6)</formula>
    </cfRule>
  </conditionalFormatting>
  <conditionalFormatting sqref="HE90:HK93">
    <cfRule type="expression" dxfId="239" priority="656">
      <formula>AND(TODAY()&gt;=HE$6,TODAY()&lt;HF$6)</formula>
    </cfRule>
  </conditionalFormatting>
  <conditionalFormatting sqref="HE90:HK93">
    <cfRule type="expression" dxfId="238" priority="654">
      <formula>AND(task_start&lt;=HE$6,ROUNDDOWN((task_end-task_start+1)*task_progress,0)+task_start-1&gt;=HE$6)</formula>
    </cfRule>
    <cfRule type="expression" dxfId="237" priority="655" stopIfTrue="1">
      <formula>AND(task_end&gt;=HE$6,task_start&lt;HF$6)</formula>
    </cfRule>
  </conditionalFormatting>
  <conditionalFormatting sqref="HL90:HR93">
    <cfRule type="expression" dxfId="236" priority="653">
      <formula>AND(TODAY()&gt;=HL$6,TODAY()&lt;HM$6)</formula>
    </cfRule>
  </conditionalFormatting>
  <conditionalFormatting sqref="HL90:HR93">
    <cfRule type="expression" dxfId="235" priority="651">
      <formula>AND(task_start&lt;=HL$6,ROUNDDOWN((task_end-task_start+1)*task_progress,0)+task_start-1&gt;=HL$6)</formula>
    </cfRule>
    <cfRule type="expression" dxfId="234" priority="652" stopIfTrue="1">
      <formula>AND(task_end&gt;=HL$6,task_start&lt;HM$6)</formula>
    </cfRule>
  </conditionalFormatting>
  <conditionalFormatting sqref="HS90:HY93">
    <cfRule type="expression" dxfId="233" priority="650">
      <formula>AND(TODAY()&gt;=HS$6,TODAY()&lt;HT$6)</formula>
    </cfRule>
  </conditionalFormatting>
  <conditionalFormatting sqref="HS90:HY93">
    <cfRule type="expression" dxfId="232" priority="648">
      <formula>AND(task_start&lt;=HS$6,ROUNDDOWN((task_end-task_start+1)*task_progress,0)+task_start-1&gt;=HS$6)</formula>
    </cfRule>
    <cfRule type="expression" dxfId="231" priority="649" stopIfTrue="1">
      <formula>AND(task_end&gt;=HS$6,task_start&lt;HT$6)</formula>
    </cfRule>
  </conditionalFormatting>
  <conditionalFormatting sqref="HZ90:IF93">
    <cfRule type="expression" dxfId="230" priority="647">
      <formula>AND(TODAY()&gt;=HZ$6,TODAY()&lt;IA$6)</formula>
    </cfRule>
  </conditionalFormatting>
  <conditionalFormatting sqref="HZ90:IF93">
    <cfRule type="expression" dxfId="229" priority="645">
      <formula>AND(task_start&lt;=HZ$6,ROUNDDOWN((task_end-task_start+1)*task_progress,0)+task_start-1&gt;=HZ$6)</formula>
    </cfRule>
    <cfRule type="expression" dxfId="228" priority="646" stopIfTrue="1">
      <formula>AND(task_end&gt;=HZ$6,task_start&lt;IA$6)</formula>
    </cfRule>
  </conditionalFormatting>
  <conditionalFormatting sqref="IG90:IM93">
    <cfRule type="expression" dxfId="227" priority="644">
      <formula>AND(TODAY()&gt;=IG$6,TODAY()&lt;IH$6)</formula>
    </cfRule>
  </conditionalFormatting>
  <conditionalFormatting sqref="IG90:IM93">
    <cfRule type="expression" dxfId="226" priority="642">
      <formula>AND(task_start&lt;=IG$6,ROUNDDOWN((task_end-task_start+1)*task_progress,0)+task_start-1&gt;=IG$6)</formula>
    </cfRule>
    <cfRule type="expression" dxfId="225" priority="643" stopIfTrue="1">
      <formula>AND(task_end&gt;=IG$6,task_start&lt;IH$6)</formula>
    </cfRule>
  </conditionalFormatting>
  <conditionalFormatting sqref="IN90:IT93">
    <cfRule type="expression" dxfId="224" priority="641">
      <formula>AND(TODAY()&gt;=IN$6,TODAY()&lt;IO$6)</formula>
    </cfRule>
  </conditionalFormatting>
  <conditionalFormatting sqref="IN90:IT93">
    <cfRule type="expression" dxfId="223" priority="639">
      <formula>AND(task_start&lt;=IN$6,ROUNDDOWN((task_end-task_start+1)*task_progress,0)+task_start-1&gt;=IN$6)</formula>
    </cfRule>
    <cfRule type="expression" dxfId="222" priority="640" stopIfTrue="1">
      <formula>AND(task_end&gt;=IN$6,task_start&lt;IO$6)</formula>
    </cfRule>
  </conditionalFormatting>
  <conditionalFormatting sqref="IU90:JA93">
    <cfRule type="expression" dxfId="221" priority="638">
      <formula>AND(TODAY()&gt;=IU$6,TODAY()&lt;IV$6)</formula>
    </cfRule>
  </conditionalFormatting>
  <conditionalFormatting sqref="IU90:JA93">
    <cfRule type="expression" dxfId="220" priority="636">
      <formula>AND(task_start&lt;=IU$6,ROUNDDOWN((task_end-task_start+1)*task_progress,0)+task_start-1&gt;=IU$6)</formula>
    </cfRule>
    <cfRule type="expression" dxfId="219" priority="637" stopIfTrue="1">
      <formula>AND(task_end&gt;=IU$6,task_start&lt;IV$6)</formula>
    </cfRule>
  </conditionalFormatting>
  <conditionalFormatting sqref="JB90:JH93">
    <cfRule type="expression" dxfId="218" priority="635">
      <formula>AND(TODAY()&gt;=JB$6,TODAY()&lt;JC$6)</formula>
    </cfRule>
  </conditionalFormatting>
  <conditionalFormatting sqref="JB90:JH93">
    <cfRule type="expression" dxfId="217" priority="633">
      <formula>AND(task_start&lt;=JB$6,ROUNDDOWN((task_end-task_start+1)*task_progress,0)+task_start-1&gt;=JB$6)</formula>
    </cfRule>
    <cfRule type="expression" dxfId="216" priority="634" stopIfTrue="1">
      <formula>AND(task_end&gt;=JB$6,task_start&lt;JC$6)</formula>
    </cfRule>
  </conditionalFormatting>
  <conditionalFormatting sqref="JI90:JO93">
    <cfRule type="expression" dxfId="215" priority="632">
      <formula>AND(TODAY()&gt;=JI$6,TODAY()&lt;JJ$6)</formula>
    </cfRule>
  </conditionalFormatting>
  <conditionalFormatting sqref="JI90:JO93">
    <cfRule type="expression" dxfId="214" priority="630">
      <formula>AND(task_start&lt;=JI$6,ROUNDDOWN((task_end-task_start+1)*task_progress,0)+task_start-1&gt;=JI$6)</formula>
    </cfRule>
    <cfRule type="expression" dxfId="213" priority="631" stopIfTrue="1">
      <formula>AND(task_end&gt;=JI$6,task_start&lt;JJ$6)</formula>
    </cfRule>
  </conditionalFormatting>
  <conditionalFormatting sqref="JP90:JV93">
    <cfRule type="expression" dxfId="212" priority="629">
      <formula>AND(TODAY()&gt;=JP$6,TODAY()&lt;JQ$6)</formula>
    </cfRule>
  </conditionalFormatting>
  <conditionalFormatting sqref="JP90:JV93">
    <cfRule type="expression" dxfId="211" priority="627">
      <formula>AND(task_start&lt;=JP$6,ROUNDDOWN((task_end-task_start+1)*task_progress,0)+task_start-1&gt;=JP$6)</formula>
    </cfRule>
    <cfRule type="expression" dxfId="210" priority="628" stopIfTrue="1">
      <formula>AND(task_end&gt;=JP$6,task_start&lt;JQ$6)</formula>
    </cfRule>
  </conditionalFormatting>
  <conditionalFormatting sqref="JW90:KC93">
    <cfRule type="expression" dxfId="209" priority="626">
      <formula>AND(TODAY()&gt;=JW$6,TODAY()&lt;JX$6)</formula>
    </cfRule>
  </conditionalFormatting>
  <conditionalFormatting sqref="JW90:KC93">
    <cfRule type="expression" dxfId="208" priority="624">
      <formula>AND(task_start&lt;=JW$6,ROUNDDOWN((task_end-task_start+1)*task_progress,0)+task_start-1&gt;=JW$6)</formula>
    </cfRule>
    <cfRule type="expression" dxfId="207" priority="625" stopIfTrue="1">
      <formula>AND(task_end&gt;=JW$6,task_start&lt;JX$6)</formula>
    </cfRule>
  </conditionalFormatting>
  <conditionalFormatting sqref="KD90:KJ93">
    <cfRule type="expression" dxfId="206" priority="623">
      <formula>AND(TODAY()&gt;=KD$6,TODAY()&lt;KE$6)</formula>
    </cfRule>
  </conditionalFormatting>
  <conditionalFormatting sqref="KD90:KJ93">
    <cfRule type="expression" dxfId="205" priority="621">
      <formula>AND(task_start&lt;=KD$6,ROUNDDOWN((task_end-task_start+1)*task_progress,0)+task_start-1&gt;=KD$6)</formula>
    </cfRule>
    <cfRule type="expression" dxfId="204" priority="622" stopIfTrue="1">
      <formula>AND(task_end&gt;=KD$6,task_start&lt;KE$6)</formula>
    </cfRule>
  </conditionalFormatting>
  <conditionalFormatting sqref="E78:E81">
    <cfRule type="dataBar" priority="518">
      <dataBar>
        <cfvo type="num" val="0"/>
        <cfvo type="num" val="1"/>
        <color theme="0" tint="-0.249977111117893"/>
      </dataBar>
      <extLst>
        <ext xmlns:x14="http://schemas.microsoft.com/office/spreadsheetml/2009/9/main" uri="{B025F937-C7B1-47D3-B67F-A62EFF666E3E}">
          <x14:id>{A350946E-5657-4A23-9F46-B5EEB31431AB}</x14:id>
        </ext>
      </extLst>
    </cfRule>
  </conditionalFormatting>
  <conditionalFormatting sqref="E82:E89">
    <cfRule type="dataBar" priority="517">
      <dataBar>
        <cfvo type="num" val="0"/>
        <cfvo type="num" val="1"/>
        <color theme="0" tint="-0.249977111117893"/>
      </dataBar>
      <extLst>
        <ext xmlns:x14="http://schemas.microsoft.com/office/spreadsheetml/2009/9/main" uri="{B025F937-C7B1-47D3-B67F-A62EFF666E3E}">
          <x14:id>{2B779CC2-022B-43B9-98DA-B4D12F92C976}</x14:id>
        </ext>
      </extLst>
    </cfRule>
  </conditionalFormatting>
  <conditionalFormatting sqref="E90:E93">
    <cfRule type="dataBar" priority="516">
      <dataBar>
        <cfvo type="num" val="0"/>
        <cfvo type="num" val="1"/>
        <color theme="0" tint="-0.249977111117893"/>
      </dataBar>
      <extLst>
        <ext xmlns:x14="http://schemas.microsoft.com/office/spreadsheetml/2009/9/main" uri="{B025F937-C7B1-47D3-B67F-A62EFF666E3E}">
          <x14:id>{06B48C7B-A696-4050-9574-4EF4E90BF30F}</x14:id>
        </ext>
      </extLst>
    </cfRule>
  </conditionalFormatting>
  <conditionalFormatting sqref="J99:BM102">
    <cfRule type="expression" dxfId="203" priority="514">
      <formula>AND(TODAY()&gt;=J$6,TODAY()&lt;K$6)</formula>
    </cfRule>
  </conditionalFormatting>
  <conditionalFormatting sqref="J99:BM102">
    <cfRule type="expression" dxfId="202" priority="512">
      <formula>AND(task_start&lt;=J$6,ROUNDDOWN((task_end-task_start+1)*task_progress,0)+task_start-1&gt;=J$6)</formula>
    </cfRule>
    <cfRule type="expression" dxfId="201" priority="513" stopIfTrue="1">
      <formula>AND(task_end&gt;=J$6,task_start&lt;K$6)</formula>
    </cfRule>
  </conditionalFormatting>
  <conditionalFormatting sqref="BN99:BT102">
    <cfRule type="expression" dxfId="200" priority="511">
      <formula>AND(TODAY()&gt;=BN$6,TODAY()&lt;BO$6)</formula>
    </cfRule>
  </conditionalFormatting>
  <conditionalFormatting sqref="BN99:BT102">
    <cfRule type="expression" dxfId="199" priority="509">
      <formula>AND(task_start&lt;=BN$6,ROUNDDOWN((task_end-task_start+1)*task_progress,0)+task_start-1&gt;=BN$6)</formula>
    </cfRule>
    <cfRule type="expression" dxfId="198" priority="510" stopIfTrue="1">
      <formula>AND(task_end&gt;=BN$6,task_start&lt;BO$6)</formula>
    </cfRule>
  </conditionalFormatting>
  <conditionalFormatting sqref="BU99:CA102">
    <cfRule type="expression" dxfId="197" priority="508">
      <formula>AND(TODAY()&gt;=BU$6,TODAY()&lt;BV$6)</formula>
    </cfRule>
  </conditionalFormatting>
  <conditionalFormatting sqref="BU99:CA102">
    <cfRule type="expression" dxfId="196" priority="506">
      <formula>AND(task_start&lt;=BU$6,ROUNDDOWN((task_end-task_start+1)*task_progress,0)+task_start-1&gt;=BU$6)</formula>
    </cfRule>
    <cfRule type="expression" dxfId="195" priority="507" stopIfTrue="1">
      <formula>AND(task_end&gt;=BU$6,task_start&lt;BV$6)</formula>
    </cfRule>
  </conditionalFormatting>
  <conditionalFormatting sqref="CB99:CH102">
    <cfRule type="expression" dxfId="194" priority="505">
      <formula>AND(TODAY()&gt;=CB$6,TODAY()&lt;CC$6)</formula>
    </cfRule>
  </conditionalFormatting>
  <conditionalFormatting sqref="CB99:CH102">
    <cfRule type="expression" dxfId="193" priority="503">
      <formula>AND(task_start&lt;=CB$6,ROUNDDOWN((task_end-task_start+1)*task_progress,0)+task_start-1&gt;=CB$6)</formula>
    </cfRule>
    <cfRule type="expression" dxfId="192" priority="504" stopIfTrue="1">
      <formula>AND(task_end&gt;=CB$6,task_start&lt;CC$6)</formula>
    </cfRule>
  </conditionalFormatting>
  <conditionalFormatting sqref="CI99:CO102">
    <cfRule type="expression" dxfId="191" priority="502">
      <formula>AND(TODAY()&gt;=CI$6,TODAY()&lt;CJ$6)</formula>
    </cfRule>
  </conditionalFormatting>
  <conditionalFormatting sqref="CI99:CO102">
    <cfRule type="expression" dxfId="190" priority="500">
      <formula>AND(task_start&lt;=CI$6,ROUNDDOWN((task_end-task_start+1)*task_progress,0)+task_start-1&gt;=CI$6)</formula>
    </cfRule>
    <cfRule type="expression" dxfId="189" priority="501" stopIfTrue="1">
      <formula>AND(task_end&gt;=CI$6,task_start&lt;CJ$6)</formula>
    </cfRule>
  </conditionalFormatting>
  <conditionalFormatting sqref="CP99:CV102">
    <cfRule type="expression" dxfId="188" priority="499">
      <formula>AND(TODAY()&gt;=CP$6,TODAY()&lt;CQ$6)</formula>
    </cfRule>
  </conditionalFormatting>
  <conditionalFormatting sqref="CP99:CV102">
    <cfRule type="expression" dxfId="187" priority="497">
      <formula>AND(task_start&lt;=CP$6,ROUNDDOWN((task_end-task_start+1)*task_progress,0)+task_start-1&gt;=CP$6)</formula>
    </cfRule>
    <cfRule type="expression" dxfId="186" priority="498" stopIfTrue="1">
      <formula>AND(task_end&gt;=CP$6,task_start&lt;CQ$6)</formula>
    </cfRule>
  </conditionalFormatting>
  <conditionalFormatting sqref="CW99:DC102">
    <cfRule type="expression" dxfId="185" priority="496">
      <formula>AND(TODAY()&gt;=CW$6,TODAY()&lt;CX$6)</formula>
    </cfRule>
  </conditionalFormatting>
  <conditionalFormatting sqref="CW99:DC102">
    <cfRule type="expression" dxfId="184" priority="494">
      <formula>AND(task_start&lt;=CW$6,ROUNDDOWN((task_end-task_start+1)*task_progress,0)+task_start-1&gt;=CW$6)</formula>
    </cfRule>
    <cfRule type="expression" dxfId="183" priority="495" stopIfTrue="1">
      <formula>AND(task_end&gt;=CW$6,task_start&lt;CX$6)</formula>
    </cfRule>
  </conditionalFormatting>
  <conditionalFormatting sqref="DD99:DJ102">
    <cfRule type="expression" dxfId="182" priority="493">
      <formula>AND(TODAY()&gt;=DD$6,TODAY()&lt;DE$6)</formula>
    </cfRule>
  </conditionalFormatting>
  <conditionalFormatting sqref="DD99:DJ102">
    <cfRule type="expression" dxfId="181" priority="491">
      <formula>AND(task_start&lt;=DD$6,ROUNDDOWN((task_end-task_start+1)*task_progress,0)+task_start-1&gt;=DD$6)</formula>
    </cfRule>
    <cfRule type="expression" dxfId="180" priority="492" stopIfTrue="1">
      <formula>AND(task_end&gt;=DD$6,task_start&lt;DE$6)</formula>
    </cfRule>
  </conditionalFormatting>
  <conditionalFormatting sqref="DK99:DQ102">
    <cfRule type="expression" dxfId="179" priority="490">
      <formula>AND(TODAY()&gt;=DK$6,TODAY()&lt;DL$6)</formula>
    </cfRule>
  </conditionalFormatting>
  <conditionalFormatting sqref="DK99:DQ102">
    <cfRule type="expression" dxfId="178" priority="488">
      <formula>AND(task_start&lt;=DK$6,ROUNDDOWN((task_end-task_start+1)*task_progress,0)+task_start-1&gt;=DK$6)</formula>
    </cfRule>
    <cfRule type="expression" dxfId="177" priority="489" stopIfTrue="1">
      <formula>AND(task_end&gt;=DK$6,task_start&lt;DL$6)</formula>
    </cfRule>
  </conditionalFormatting>
  <conditionalFormatting sqref="DR99:DX102">
    <cfRule type="expression" dxfId="176" priority="487">
      <formula>AND(TODAY()&gt;=DR$6,TODAY()&lt;DS$6)</formula>
    </cfRule>
  </conditionalFormatting>
  <conditionalFormatting sqref="DR99:DX102">
    <cfRule type="expression" dxfId="175" priority="485">
      <formula>AND(task_start&lt;=DR$6,ROUNDDOWN((task_end-task_start+1)*task_progress,0)+task_start-1&gt;=DR$6)</formula>
    </cfRule>
    <cfRule type="expression" dxfId="174" priority="486" stopIfTrue="1">
      <formula>AND(task_end&gt;=DR$6,task_start&lt;DS$6)</formula>
    </cfRule>
  </conditionalFormatting>
  <conditionalFormatting sqref="DY99:EE102">
    <cfRule type="expression" dxfId="173" priority="484">
      <formula>AND(TODAY()&gt;=DY$6,TODAY()&lt;DZ$6)</formula>
    </cfRule>
  </conditionalFormatting>
  <conditionalFormatting sqref="DY99:EE102">
    <cfRule type="expression" dxfId="172" priority="482">
      <formula>AND(task_start&lt;=DY$6,ROUNDDOWN((task_end-task_start+1)*task_progress,0)+task_start-1&gt;=DY$6)</formula>
    </cfRule>
    <cfRule type="expression" dxfId="171" priority="483" stopIfTrue="1">
      <formula>AND(task_end&gt;=DY$6,task_start&lt;DZ$6)</formula>
    </cfRule>
  </conditionalFormatting>
  <conditionalFormatting sqref="EF99:EL102">
    <cfRule type="expression" dxfId="170" priority="481">
      <formula>AND(TODAY()&gt;=EF$6,TODAY()&lt;EG$6)</formula>
    </cfRule>
  </conditionalFormatting>
  <conditionalFormatting sqref="EF99:EL102">
    <cfRule type="expression" dxfId="169" priority="479">
      <formula>AND(task_start&lt;=EF$6,ROUNDDOWN((task_end-task_start+1)*task_progress,0)+task_start-1&gt;=EF$6)</formula>
    </cfRule>
    <cfRule type="expression" dxfId="168" priority="480" stopIfTrue="1">
      <formula>AND(task_end&gt;=EF$6,task_start&lt;EG$6)</formula>
    </cfRule>
  </conditionalFormatting>
  <conditionalFormatting sqref="EM99:ES102">
    <cfRule type="expression" dxfId="167" priority="478">
      <formula>AND(TODAY()&gt;=EM$6,TODAY()&lt;EN$6)</formula>
    </cfRule>
  </conditionalFormatting>
  <conditionalFormatting sqref="EM99:ES102">
    <cfRule type="expression" dxfId="166" priority="476">
      <formula>AND(task_start&lt;=EM$6,ROUNDDOWN((task_end-task_start+1)*task_progress,0)+task_start-1&gt;=EM$6)</formula>
    </cfRule>
    <cfRule type="expression" dxfId="165" priority="477" stopIfTrue="1">
      <formula>AND(task_end&gt;=EM$6,task_start&lt;EN$6)</formula>
    </cfRule>
  </conditionalFormatting>
  <conditionalFormatting sqref="ET99:EZ102">
    <cfRule type="expression" dxfId="164" priority="475">
      <formula>AND(TODAY()&gt;=ET$6,TODAY()&lt;EU$6)</formula>
    </cfRule>
  </conditionalFormatting>
  <conditionalFormatting sqref="ET99:EZ102">
    <cfRule type="expression" dxfId="163" priority="473">
      <formula>AND(task_start&lt;=ET$6,ROUNDDOWN((task_end-task_start+1)*task_progress,0)+task_start-1&gt;=ET$6)</formula>
    </cfRule>
    <cfRule type="expression" dxfId="162" priority="474" stopIfTrue="1">
      <formula>AND(task_end&gt;=ET$6,task_start&lt;EU$6)</formula>
    </cfRule>
  </conditionalFormatting>
  <conditionalFormatting sqref="FA99:FG102">
    <cfRule type="expression" dxfId="161" priority="472">
      <formula>AND(TODAY()&gt;=FA$6,TODAY()&lt;FB$6)</formula>
    </cfRule>
  </conditionalFormatting>
  <conditionalFormatting sqref="FA99:FG102">
    <cfRule type="expression" dxfId="160" priority="470">
      <formula>AND(task_start&lt;=FA$6,ROUNDDOWN((task_end-task_start+1)*task_progress,0)+task_start-1&gt;=FA$6)</formula>
    </cfRule>
    <cfRule type="expression" dxfId="159" priority="471" stopIfTrue="1">
      <formula>AND(task_end&gt;=FA$6,task_start&lt;FB$6)</formula>
    </cfRule>
  </conditionalFormatting>
  <conditionalFormatting sqref="FH99:FN102">
    <cfRule type="expression" dxfId="158" priority="469">
      <formula>AND(TODAY()&gt;=FH$6,TODAY()&lt;FI$6)</formula>
    </cfRule>
  </conditionalFormatting>
  <conditionalFormatting sqref="FH99:FN102">
    <cfRule type="expression" dxfId="157" priority="467">
      <formula>AND(task_start&lt;=FH$6,ROUNDDOWN((task_end-task_start+1)*task_progress,0)+task_start-1&gt;=FH$6)</formula>
    </cfRule>
    <cfRule type="expression" dxfId="156" priority="468" stopIfTrue="1">
      <formula>AND(task_end&gt;=FH$6,task_start&lt;FI$6)</formula>
    </cfRule>
  </conditionalFormatting>
  <conditionalFormatting sqref="FO99:FU102">
    <cfRule type="expression" dxfId="155" priority="466">
      <formula>AND(TODAY()&gt;=FO$6,TODAY()&lt;FP$6)</formula>
    </cfRule>
  </conditionalFormatting>
  <conditionalFormatting sqref="FO99:FU102">
    <cfRule type="expression" dxfId="154" priority="464">
      <formula>AND(task_start&lt;=FO$6,ROUNDDOWN((task_end-task_start+1)*task_progress,0)+task_start-1&gt;=FO$6)</formula>
    </cfRule>
    <cfRule type="expression" dxfId="153" priority="465" stopIfTrue="1">
      <formula>AND(task_end&gt;=FO$6,task_start&lt;FP$6)</formula>
    </cfRule>
  </conditionalFormatting>
  <conditionalFormatting sqref="FV99:GB102">
    <cfRule type="expression" dxfId="152" priority="463">
      <formula>AND(TODAY()&gt;=FV$6,TODAY()&lt;FW$6)</formula>
    </cfRule>
  </conditionalFormatting>
  <conditionalFormatting sqref="FV99:GB102">
    <cfRule type="expression" dxfId="151" priority="461">
      <formula>AND(task_start&lt;=FV$6,ROUNDDOWN((task_end-task_start+1)*task_progress,0)+task_start-1&gt;=FV$6)</formula>
    </cfRule>
    <cfRule type="expression" dxfId="150" priority="462" stopIfTrue="1">
      <formula>AND(task_end&gt;=FV$6,task_start&lt;FW$6)</formula>
    </cfRule>
  </conditionalFormatting>
  <conditionalFormatting sqref="GC99:GI102">
    <cfRule type="expression" dxfId="149" priority="460">
      <formula>AND(TODAY()&gt;=GC$6,TODAY()&lt;GD$6)</formula>
    </cfRule>
  </conditionalFormatting>
  <conditionalFormatting sqref="GC99:GI102">
    <cfRule type="expression" dxfId="148" priority="458">
      <formula>AND(task_start&lt;=GC$6,ROUNDDOWN((task_end-task_start+1)*task_progress,0)+task_start-1&gt;=GC$6)</formula>
    </cfRule>
    <cfRule type="expression" dxfId="147" priority="459" stopIfTrue="1">
      <formula>AND(task_end&gt;=GC$6,task_start&lt;GD$6)</formula>
    </cfRule>
  </conditionalFormatting>
  <conditionalFormatting sqref="GJ99:GP102">
    <cfRule type="expression" dxfId="146" priority="457">
      <formula>AND(TODAY()&gt;=GJ$6,TODAY()&lt;GK$6)</formula>
    </cfRule>
  </conditionalFormatting>
  <conditionalFormatting sqref="GJ99:GP102">
    <cfRule type="expression" dxfId="145" priority="455">
      <formula>AND(task_start&lt;=GJ$6,ROUNDDOWN((task_end-task_start+1)*task_progress,0)+task_start-1&gt;=GJ$6)</formula>
    </cfRule>
    <cfRule type="expression" dxfId="144" priority="456" stopIfTrue="1">
      <formula>AND(task_end&gt;=GJ$6,task_start&lt;GK$6)</formula>
    </cfRule>
  </conditionalFormatting>
  <conditionalFormatting sqref="GQ99:GW102">
    <cfRule type="expression" dxfId="143" priority="454">
      <formula>AND(TODAY()&gt;=GQ$6,TODAY()&lt;GR$6)</formula>
    </cfRule>
  </conditionalFormatting>
  <conditionalFormatting sqref="GQ99:GW102">
    <cfRule type="expression" dxfId="142" priority="452">
      <formula>AND(task_start&lt;=GQ$6,ROUNDDOWN((task_end-task_start+1)*task_progress,0)+task_start-1&gt;=GQ$6)</formula>
    </cfRule>
    <cfRule type="expression" dxfId="141" priority="453" stopIfTrue="1">
      <formula>AND(task_end&gt;=GQ$6,task_start&lt;GR$6)</formula>
    </cfRule>
  </conditionalFormatting>
  <conditionalFormatting sqref="GX99:HD102">
    <cfRule type="expression" dxfId="140" priority="451">
      <formula>AND(TODAY()&gt;=GX$6,TODAY()&lt;GY$6)</formula>
    </cfRule>
  </conditionalFormatting>
  <conditionalFormatting sqref="GX99:HD102">
    <cfRule type="expression" dxfId="139" priority="449">
      <formula>AND(task_start&lt;=GX$6,ROUNDDOWN((task_end-task_start+1)*task_progress,0)+task_start-1&gt;=GX$6)</formula>
    </cfRule>
    <cfRule type="expression" dxfId="138" priority="450" stopIfTrue="1">
      <formula>AND(task_end&gt;=GX$6,task_start&lt;GY$6)</formula>
    </cfRule>
  </conditionalFormatting>
  <conditionalFormatting sqref="HE99:HK102">
    <cfRule type="expression" dxfId="137" priority="448">
      <formula>AND(TODAY()&gt;=HE$6,TODAY()&lt;HF$6)</formula>
    </cfRule>
  </conditionalFormatting>
  <conditionalFormatting sqref="HE99:HK102">
    <cfRule type="expression" dxfId="136" priority="446">
      <formula>AND(task_start&lt;=HE$6,ROUNDDOWN((task_end-task_start+1)*task_progress,0)+task_start-1&gt;=HE$6)</formula>
    </cfRule>
    <cfRule type="expression" dxfId="135" priority="447" stopIfTrue="1">
      <formula>AND(task_end&gt;=HE$6,task_start&lt;HF$6)</formula>
    </cfRule>
  </conditionalFormatting>
  <conditionalFormatting sqref="HL99:HR102">
    <cfRule type="expression" dxfId="134" priority="445">
      <formula>AND(TODAY()&gt;=HL$6,TODAY()&lt;HM$6)</formula>
    </cfRule>
  </conditionalFormatting>
  <conditionalFormatting sqref="HL99:HR102">
    <cfRule type="expression" dxfId="133" priority="443">
      <formula>AND(task_start&lt;=HL$6,ROUNDDOWN((task_end-task_start+1)*task_progress,0)+task_start-1&gt;=HL$6)</formula>
    </cfRule>
    <cfRule type="expression" dxfId="132" priority="444" stopIfTrue="1">
      <formula>AND(task_end&gt;=HL$6,task_start&lt;HM$6)</formula>
    </cfRule>
  </conditionalFormatting>
  <conditionalFormatting sqref="HS99:HY102">
    <cfRule type="expression" dxfId="131" priority="442">
      <formula>AND(TODAY()&gt;=HS$6,TODAY()&lt;HT$6)</formula>
    </cfRule>
  </conditionalFormatting>
  <conditionalFormatting sqref="HS99:HY102">
    <cfRule type="expression" dxfId="130" priority="440">
      <formula>AND(task_start&lt;=HS$6,ROUNDDOWN((task_end-task_start+1)*task_progress,0)+task_start-1&gt;=HS$6)</formula>
    </cfRule>
    <cfRule type="expression" dxfId="129" priority="441" stopIfTrue="1">
      <formula>AND(task_end&gt;=HS$6,task_start&lt;HT$6)</formula>
    </cfRule>
  </conditionalFormatting>
  <conditionalFormatting sqref="HZ99:IF102">
    <cfRule type="expression" dxfId="128" priority="439">
      <formula>AND(TODAY()&gt;=HZ$6,TODAY()&lt;IA$6)</formula>
    </cfRule>
  </conditionalFormatting>
  <conditionalFormatting sqref="HZ99:IF102">
    <cfRule type="expression" dxfId="127" priority="437">
      <formula>AND(task_start&lt;=HZ$6,ROUNDDOWN((task_end-task_start+1)*task_progress,0)+task_start-1&gt;=HZ$6)</formula>
    </cfRule>
    <cfRule type="expression" dxfId="126" priority="438" stopIfTrue="1">
      <formula>AND(task_end&gt;=HZ$6,task_start&lt;IA$6)</formula>
    </cfRule>
  </conditionalFormatting>
  <conditionalFormatting sqref="IG99:IM102">
    <cfRule type="expression" dxfId="125" priority="436">
      <formula>AND(TODAY()&gt;=IG$6,TODAY()&lt;IH$6)</formula>
    </cfRule>
  </conditionalFormatting>
  <conditionalFormatting sqref="IG99:IM102">
    <cfRule type="expression" dxfId="124" priority="434">
      <formula>AND(task_start&lt;=IG$6,ROUNDDOWN((task_end-task_start+1)*task_progress,0)+task_start-1&gt;=IG$6)</formula>
    </cfRule>
    <cfRule type="expression" dxfId="123" priority="435" stopIfTrue="1">
      <formula>AND(task_end&gt;=IG$6,task_start&lt;IH$6)</formula>
    </cfRule>
  </conditionalFormatting>
  <conditionalFormatting sqref="IN99:IT102">
    <cfRule type="expression" dxfId="122" priority="433">
      <formula>AND(TODAY()&gt;=IN$6,TODAY()&lt;IO$6)</formula>
    </cfRule>
  </conditionalFormatting>
  <conditionalFormatting sqref="IN99:IT102">
    <cfRule type="expression" dxfId="121" priority="431">
      <formula>AND(task_start&lt;=IN$6,ROUNDDOWN((task_end-task_start+1)*task_progress,0)+task_start-1&gt;=IN$6)</formula>
    </cfRule>
    <cfRule type="expression" dxfId="120" priority="432" stopIfTrue="1">
      <formula>AND(task_end&gt;=IN$6,task_start&lt;IO$6)</formula>
    </cfRule>
  </conditionalFormatting>
  <conditionalFormatting sqref="IU99:JA102">
    <cfRule type="expression" dxfId="119" priority="430">
      <formula>AND(TODAY()&gt;=IU$6,TODAY()&lt;IV$6)</formula>
    </cfRule>
  </conditionalFormatting>
  <conditionalFormatting sqref="IU99:JA102">
    <cfRule type="expression" dxfId="118" priority="428">
      <formula>AND(task_start&lt;=IU$6,ROUNDDOWN((task_end-task_start+1)*task_progress,0)+task_start-1&gt;=IU$6)</formula>
    </cfRule>
    <cfRule type="expression" dxfId="117" priority="429" stopIfTrue="1">
      <formula>AND(task_end&gt;=IU$6,task_start&lt;IV$6)</formula>
    </cfRule>
  </conditionalFormatting>
  <conditionalFormatting sqref="JB99:JH102">
    <cfRule type="expression" dxfId="116" priority="427">
      <formula>AND(TODAY()&gt;=JB$6,TODAY()&lt;JC$6)</formula>
    </cfRule>
  </conditionalFormatting>
  <conditionalFormatting sqref="JB99:JH102">
    <cfRule type="expression" dxfId="115" priority="425">
      <formula>AND(task_start&lt;=JB$6,ROUNDDOWN((task_end-task_start+1)*task_progress,0)+task_start-1&gt;=JB$6)</formula>
    </cfRule>
    <cfRule type="expression" dxfId="114" priority="426" stopIfTrue="1">
      <formula>AND(task_end&gt;=JB$6,task_start&lt;JC$6)</formula>
    </cfRule>
  </conditionalFormatting>
  <conditionalFormatting sqref="JI99:JO102">
    <cfRule type="expression" dxfId="113" priority="424">
      <formula>AND(TODAY()&gt;=JI$6,TODAY()&lt;JJ$6)</formula>
    </cfRule>
  </conditionalFormatting>
  <conditionalFormatting sqref="JI99:JO102">
    <cfRule type="expression" dxfId="112" priority="422">
      <formula>AND(task_start&lt;=JI$6,ROUNDDOWN((task_end-task_start+1)*task_progress,0)+task_start-1&gt;=JI$6)</formula>
    </cfRule>
    <cfRule type="expression" dxfId="111" priority="423" stopIfTrue="1">
      <formula>AND(task_end&gt;=JI$6,task_start&lt;JJ$6)</formula>
    </cfRule>
  </conditionalFormatting>
  <conditionalFormatting sqref="JP99:JV102">
    <cfRule type="expression" dxfId="110" priority="421">
      <formula>AND(TODAY()&gt;=JP$6,TODAY()&lt;JQ$6)</formula>
    </cfRule>
  </conditionalFormatting>
  <conditionalFormatting sqref="JP99:JV102">
    <cfRule type="expression" dxfId="109" priority="419">
      <formula>AND(task_start&lt;=JP$6,ROUNDDOWN((task_end-task_start+1)*task_progress,0)+task_start-1&gt;=JP$6)</formula>
    </cfRule>
    <cfRule type="expression" dxfId="108" priority="420" stopIfTrue="1">
      <formula>AND(task_end&gt;=JP$6,task_start&lt;JQ$6)</formula>
    </cfRule>
  </conditionalFormatting>
  <conditionalFormatting sqref="JW99:KC102">
    <cfRule type="expression" dxfId="107" priority="418">
      <formula>AND(TODAY()&gt;=JW$6,TODAY()&lt;JX$6)</formula>
    </cfRule>
  </conditionalFormatting>
  <conditionalFormatting sqref="JW99:KC102">
    <cfRule type="expression" dxfId="106" priority="416">
      <formula>AND(task_start&lt;=JW$6,ROUNDDOWN((task_end-task_start+1)*task_progress,0)+task_start-1&gt;=JW$6)</formula>
    </cfRule>
    <cfRule type="expression" dxfId="105" priority="417" stopIfTrue="1">
      <formula>AND(task_end&gt;=JW$6,task_start&lt;JX$6)</formula>
    </cfRule>
  </conditionalFormatting>
  <conditionalFormatting sqref="KD99:KJ102">
    <cfRule type="expression" dxfId="104" priority="415">
      <formula>AND(TODAY()&gt;=KD$6,TODAY()&lt;KE$6)</formula>
    </cfRule>
  </conditionalFormatting>
  <conditionalFormatting sqref="KD99:KJ102">
    <cfRule type="expression" dxfId="103" priority="413">
      <formula>AND(task_start&lt;=KD$6,ROUNDDOWN((task_end-task_start+1)*task_progress,0)+task_start-1&gt;=KD$6)</formula>
    </cfRule>
    <cfRule type="expression" dxfId="102" priority="414" stopIfTrue="1">
      <formula>AND(task_end&gt;=KD$6,task_start&lt;KE$6)</formula>
    </cfRule>
  </conditionalFormatting>
  <conditionalFormatting sqref="E99:E102">
    <cfRule type="dataBar" priority="310">
      <dataBar>
        <cfvo type="num" val="0"/>
        <cfvo type="num" val="1"/>
        <color theme="0" tint="-0.249977111117893"/>
      </dataBar>
      <extLst>
        <ext xmlns:x14="http://schemas.microsoft.com/office/spreadsheetml/2009/9/main" uri="{B025F937-C7B1-47D3-B67F-A62EFF666E3E}">
          <x14:id>{4CFA3361-D5D8-42FF-BD8D-A190D71D8E69}</x14:id>
        </ext>
      </extLst>
    </cfRule>
  </conditionalFormatting>
  <conditionalFormatting sqref="J106:BM109">
    <cfRule type="expression" dxfId="101" priority="103">
      <formula>AND(TODAY()&gt;=J$6,TODAY()&lt;K$6)</formula>
    </cfRule>
  </conditionalFormatting>
  <conditionalFormatting sqref="J106:BM109">
    <cfRule type="expression" dxfId="100" priority="101">
      <formula>AND(task_start&lt;=J$6,ROUNDDOWN((task_end-task_start+1)*task_progress,0)+task_start-1&gt;=J$6)</formula>
    </cfRule>
    <cfRule type="expression" dxfId="99" priority="102" stopIfTrue="1">
      <formula>AND(task_end&gt;=J$6,task_start&lt;K$6)</formula>
    </cfRule>
  </conditionalFormatting>
  <conditionalFormatting sqref="BN106:BT109">
    <cfRule type="expression" dxfId="98" priority="100">
      <formula>AND(TODAY()&gt;=BN$6,TODAY()&lt;BO$6)</formula>
    </cfRule>
  </conditionalFormatting>
  <conditionalFormatting sqref="BN106:BT109">
    <cfRule type="expression" dxfId="97" priority="98">
      <formula>AND(task_start&lt;=BN$6,ROUNDDOWN((task_end-task_start+1)*task_progress,0)+task_start-1&gt;=BN$6)</formula>
    </cfRule>
    <cfRule type="expression" dxfId="96" priority="99" stopIfTrue="1">
      <formula>AND(task_end&gt;=BN$6,task_start&lt;BO$6)</formula>
    </cfRule>
  </conditionalFormatting>
  <conditionalFormatting sqref="BU106:CA109">
    <cfRule type="expression" dxfId="95" priority="97">
      <formula>AND(TODAY()&gt;=BU$6,TODAY()&lt;BV$6)</formula>
    </cfRule>
  </conditionalFormatting>
  <conditionalFormatting sqref="BU106:CA109">
    <cfRule type="expression" dxfId="94" priority="95">
      <formula>AND(task_start&lt;=BU$6,ROUNDDOWN((task_end-task_start+1)*task_progress,0)+task_start-1&gt;=BU$6)</formula>
    </cfRule>
    <cfRule type="expression" dxfId="93" priority="96" stopIfTrue="1">
      <formula>AND(task_end&gt;=BU$6,task_start&lt;BV$6)</formula>
    </cfRule>
  </conditionalFormatting>
  <conditionalFormatting sqref="CB106:CH109">
    <cfRule type="expression" dxfId="92" priority="94">
      <formula>AND(TODAY()&gt;=CB$6,TODAY()&lt;CC$6)</formula>
    </cfRule>
  </conditionalFormatting>
  <conditionalFormatting sqref="CB106:CH109">
    <cfRule type="expression" dxfId="91" priority="92">
      <formula>AND(task_start&lt;=CB$6,ROUNDDOWN((task_end-task_start+1)*task_progress,0)+task_start-1&gt;=CB$6)</formula>
    </cfRule>
    <cfRule type="expression" dxfId="90" priority="93" stopIfTrue="1">
      <formula>AND(task_end&gt;=CB$6,task_start&lt;CC$6)</formula>
    </cfRule>
  </conditionalFormatting>
  <conditionalFormatting sqref="CI106:CO109">
    <cfRule type="expression" dxfId="89" priority="91">
      <formula>AND(TODAY()&gt;=CI$6,TODAY()&lt;CJ$6)</formula>
    </cfRule>
  </conditionalFormatting>
  <conditionalFormatting sqref="CI106:CO109">
    <cfRule type="expression" dxfId="88" priority="89">
      <formula>AND(task_start&lt;=CI$6,ROUNDDOWN((task_end-task_start+1)*task_progress,0)+task_start-1&gt;=CI$6)</formula>
    </cfRule>
    <cfRule type="expression" dxfId="87" priority="90" stopIfTrue="1">
      <formula>AND(task_end&gt;=CI$6,task_start&lt;CJ$6)</formula>
    </cfRule>
  </conditionalFormatting>
  <conditionalFormatting sqref="CP106:CV109">
    <cfRule type="expression" dxfId="86" priority="88">
      <formula>AND(TODAY()&gt;=CP$6,TODAY()&lt;CQ$6)</formula>
    </cfRule>
  </conditionalFormatting>
  <conditionalFormatting sqref="CP106:CV109">
    <cfRule type="expression" dxfId="85" priority="86">
      <formula>AND(task_start&lt;=CP$6,ROUNDDOWN((task_end-task_start+1)*task_progress,0)+task_start-1&gt;=CP$6)</formula>
    </cfRule>
    <cfRule type="expression" dxfId="84" priority="87" stopIfTrue="1">
      <formula>AND(task_end&gt;=CP$6,task_start&lt;CQ$6)</formula>
    </cfRule>
  </conditionalFormatting>
  <conditionalFormatting sqref="CW106:DC109">
    <cfRule type="expression" dxfId="83" priority="85">
      <formula>AND(TODAY()&gt;=CW$6,TODAY()&lt;CX$6)</formula>
    </cfRule>
  </conditionalFormatting>
  <conditionalFormatting sqref="CW106:DC109">
    <cfRule type="expression" dxfId="82" priority="83">
      <formula>AND(task_start&lt;=CW$6,ROUNDDOWN((task_end-task_start+1)*task_progress,0)+task_start-1&gt;=CW$6)</formula>
    </cfRule>
    <cfRule type="expression" dxfId="81" priority="84" stopIfTrue="1">
      <formula>AND(task_end&gt;=CW$6,task_start&lt;CX$6)</formula>
    </cfRule>
  </conditionalFormatting>
  <conditionalFormatting sqref="DD106:DJ109">
    <cfRule type="expression" dxfId="80" priority="82">
      <formula>AND(TODAY()&gt;=DD$6,TODAY()&lt;DE$6)</formula>
    </cfRule>
  </conditionalFormatting>
  <conditionalFormatting sqref="DD106:DJ109">
    <cfRule type="expression" dxfId="79" priority="80">
      <formula>AND(task_start&lt;=DD$6,ROUNDDOWN((task_end-task_start+1)*task_progress,0)+task_start-1&gt;=DD$6)</formula>
    </cfRule>
    <cfRule type="expression" dxfId="78" priority="81" stopIfTrue="1">
      <formula>AND(task_end&gt;=DD$6,task_start&lt;DE$6)</formula>
    </cfRule>
  </conditionalFormatting>
  <conditionalFormatting sqref="DK106:DQ109">
    <cfRule type="expression" dxfId="77" priority="79">
      <formula>AND(TODAY()&gt;=DK$6,TODAY()&lt;DL$6)</formula>
    </cfRule>
  </conditionalFormatting>
  <conditionalFormatting sqref="DK106:DQ109">
    <cfRule type="expression" dxfId="76" priority="77">
      <formula>AND(task_start&lt;=DK$6,ROUNDDOWN((task_end-task_start+1)*task_progress,0)+task_start-1&gt;=DK$6)</formula>
    </cfRule>
    <cfRule type="expression" dxfId="75" priority="78" stopIfTrue="1">
      <formula>AND(task_end&gt;=DK$6,task_start&lt;DL$6)</formula>
    </cfRule>
  </conditionalFormatting>
  <conditionalFormatting sqref="DR106:DX109">
    <cfRule type="expression" dxfId="74" priority="76">
      <formula>AND(TODAY()&gt;=DR$6,TODAY()&lt;DS$6)</formula>
    </cfRule>
  </conditionalFormatting>
  <conditionalFormatting sqref="DR106:DX109">
    <cfRule type="expression" dxfId="73" priority="74">
      <formula>AND(task_start&lt;=DR$6,ROUNDDOWN((task_end-task_start+1)*task_progress,0)+task_start-1&gt;=DR$6)</formula>
    </cfRule>
    <cfRule type="expression" dxfId="72" priority="75" stopIfTrue="1">
      <formula>AND(task_end&gt;=DR$6,task_start&lt;DS$6)</formula>
    </cfRule>
  </conditionalFormatting>
  <conditionalFormatting sqref="DY106:EE109">
    <cfRule type="expression" dxfId="71" priority="73">
      <formula>AND(TODAY()&gt;=DY$6,TODAY()&lt;DZ$6)</formula>
    </cfRule>
  </conditionalFormatting>
  <conditionalFormatting sqref="DY106:EE109">
    <cfRule type="expression" dxfId="70" priority="71">
      <formula>AND(task_start&lt;=DY$6,ROUNDDOWN((task_end-task_start+1)*task_progress,0)+task_start-1&gt;=DY$6)</formula>
    </cfRule>
    <cfRule type="expression" dxfId="69" priority="72" stopIfTrue="1">
      <formula>AND(task_end&gt;=DY$6,task_start&lt;DZ$6)</formula>
    </cfRule>
  </conditionalFormatting>
  <conditionalFormatting sqref="EF106:EL109">
    <cfRule type="expression" dxfId="68" priority="70">
      <formula>AND(TODAY()&gt;=EF$6,TODAY()&lt;EG$6)</formula>
    </cfRule>
  </conditionalFormatting>
  <conditionalFormatting sqref="EF106:EL109">
    <cfRule type="expression" dxfId="67" priority="68">
      <formula>AND(task_start&lt;=EF$6,ROUNDDOWN((task_end-task_start+1)*task_progress,0)+task_start-1&gt;=EF$6)</formula>
    </cfRule>
    <cfRule type="expression" dxfId="66" priority="69" stopIfTrue="1">
      <formula>AND(task_end&gt;=EF$6,task_start&lt;EG$6)</formula>
    </cfRule>
  </conditionalFormatting>
  <conditionalFormatting sqref="EM106:ES109">
    <cfRule type="expression" dxfId="65" priority="67">
      <formula>AND(TODAY()&gt;=EM$6,TODAY()&lt;EN$6)</formula>
    </cfRule>
  </conditionalFormatting>
  <conditionalFormatting sqref="EM106:ES109">
    <cfRule type="expression" dxfId="64" priority="65">
      <formula>AND(task_start&lt;=EM$6,ROUNDDOWN((task_end-task_start+1)*task_progress,0)+task_start-1&gt;=EM$6)</formula>
    </cfRule>
    <cfRule type="expression" dxfId="63" priority="66" stopIfTrue="1">
      <formula>AND(task_end&gt;=EM$6,task_start&lt;EN$6)</formula>
    </cfRule>
  </conditionalFormatting>
  <conditionalFormatting sqref="ET106:EZ109">
    <cfRule type="expression" dxfId="62" priority="64">
      <formula>AND(TODAY()&gt;=ET$6,TODAY()&lt;EU$6)</formula>
    </cfRule>
  </conditionalFormatting>
  <conditionalFormatting sqref="ET106:EZ109">
    <cfRule type="expression" dxfId="61" priority="62">
      <formula>AND(task_start&lt;=ET$6,ROUNDDOWN((task_end-task_start+1)*task_progress,0)+task_start-1&gt;=ET$6)</formula>
    </cfRule>
    <cfRule type="expression" dxfId="60" priority="63" stopIfTrue="1">
      <formula>AND(task_end&gt;=ET$6,task_start&lt;EU$6)</formula>
    </cfRule>
  </conditionalFormatting>
  <conditionalFormatting sqref="FA106:FG109">
    <cfRule type="expression" dxfId="59" priority="61">
      <formula>AND(TODAY()&gt;=FA$6,TODAY()&lt;FB$6)</formula>
    </cfRule>
  </conditionalFormatting>
  <conditionalFormatting sqref="FA106:FG109">
    <cfRule type="expression" dxfId="58" priority="59">
      <formula>AND(task_start&lt;=FA$6,ROUNDDOWN((task_end-task_start+1)*task_progress,0)+task_start-1&gt;=FA$6)</formula>
    </cfRule>
    <cfRule type="expression" dxfId="57" priority="60" stopIfTrue="1">
      <formula>AND(task_end&gt;=FA$6,task_start&lt;FB$6)</formula>
    </cfRule>
  </conditionalFormatting>
  <conditionalFormatting sqref="FH106:FN109">
    <cfRule type="expression" dxfId="56" priority="58">
      <formula>AND(TODAY()&gt;=FH$6,TODAY()&lt;FI$6)</formula>
    </cfRule>
  </conditionalFormatting>
  <conditionalFormatting sqref="FH106:FN109">
    <cfRule type="expression" dxfId="55" priority="56">
      <formula>AND(task_start&lt;=FH$6,ROUNDDOWN((task_end-task_start+1)*task_progress,0)+task_start-1&gt;=FH$6)</formula>
    </cfRule>
    <cfRule type="expression" dxfId="54" priority="57" stopIfTrue="1">
      <formula>AND(task_end&gt;=FH$6,task_start&lt;FI$6)</formula>
    </cfRule>
  </conditionalFormatting>
  <conditionalFormatting sqref="FO106:FU109">
    <cfRule type="expression" dxfId="53" priority="55">
      <formula>AND(TODAY()&gt;=FO$6,TODAY()&lt;FP$6)</formula>
    </cfRule>
  </conditionalFormatting>
  <conditionalFormatting sqref="FO106:FU109">
    <cfRule type="expression" dxfId="52" priority="53">
      <formula>AND(task_start&lt;=FO$6,ROUNDDOWN((task_end-task_start+1)*task_progress,0)+task_start-1&gt;=FO$6)</formula>
    </cfRule>
    <cfRule type="expression" dxfId="51" priority="54" stopIfTrue="1">
      <formula>AND(task_end&gt;=FO$6,task_start&lt;FP$6)</formula>
    </cfRule>
  </conditionalFormatting>
  <conditionalFormatting sqref="FV106:GB109">
    <cfRule type="expression" dxfId="50" priority="52">
      <formula>AND(TODAY()&gt;=FV$6,TODAY()&lt;FW$6)</formula>
    </cfRule>
  </conditionalFormatting>
  <conditionalFormatting sqref="FV106:GB109">
    <cfRule type="expression" dxfId="49" priority="50">
      <formula>AND(task_start&lt;=FV$6,ROUNDDOWN((task_end-task_start+1)*task_progress,0)+task_start-1&gt;=FV$6)</formula>
    </cfRule>
    <cfRule type="expression" dxfId="48" priority="51" stopIfTrue="1">
      <formula>AND(task_end&gt;=FV$6,task_start&lt;FW$6)</formula>
    </cfRule>
  </conditionalFormatting>
  <conditionalFormatting sqref="GC106:GI109">
    <cfRule type="expression" dxfId="47" priority="49">
      <formula>AND(TODAY()&gt;=GC$6,TODAY()&lt;GD$6)</formula>
    </cfRule>
  </conditionalFormatting>
  <conditionalFormatting sqref="GC106:GI109">
    <cfRule type="expression" dxfId="46" priority="47">
      <formula>AND(task_start&lt;=GC$6,ROUNDDOWN((task_end-task_start+1)*task_progress,0)+task_start-1&gt;=GC$6)</formula>
    </cfRule>
    <cfRule type="expression" dxfId="45" priority="48" stopIfTrue="1">
      <formula>AND(task_end&gt;=GC$6,task_start&lt;GD$6)</formula>
    </cfRule>
  </conditionalFormatting>
  <conditionalFormatting sqref="GJ106:GP109">
    <cfRule type="expression" dxfId="44" priority="46">
      <formula>AND(TODAY()&gt;=GJ$6,TODAY()&lt;GK$6)</formula>
    </cfRule>
  </conditionalFormatting>
  <conditionalFormatting sqref="GJ106:GP109">
    <cfRule type="expression" dxfId="43" priority="44">
      <formula>AND(task_start&lt;=GJ$6,ROUNDDOWN((task_end-task_start+1)*task_progress,0)+task_start-1&gt;=GJ$6)</formula>
    </cfRule>
    <cfRule type="expression" dxfId="42" priority="45" stopIfTrue="1">
      <formula>AND(task_end&gt;=GJ$6,task_start&lt;GK$6)</formula>
    </cfRule>
  </conditionalFormatting>
  <conditionalFormatting sqref="GQ106:GW109">
    <cfRule type="expression" dxfId="41" priority="43">
      <formula>AND(TODAY()&gt;=GQ$6,TODAY()&lt;GR$6)</formula>
    </cfRule>
  </conditionalFormatting>
  <conditionalFormatting sqref="GQ106:GW109">
    <cfRule type="expression" dxfId="40" priority="41">
      <formula>AND(task_start&lt;=GQ$6,ROUNDDOWN((task_end-task_start+1)*task_progress,0)+task_start-1&gt;=GQ$6)</formula>
    </cfRule>
    <cfRule type="expression" dxfId="39" priority="42" stopIfTrue="1">
      <formula>AND(task_end&gt;=GQ$6,task_start&lt;GR$6)</formula>
    </cfRule>
  </conditionalFormatting>
  <conditionalFormatting sqref="GX106:HD109">
    <cfRule type="expression" dxfId="38" priority="40">
      <formula>AND(TODAY()&gt;=GX$6,TODAY()&lt;GY$6)</formula>
    </cfRule>
  </conditionalFormatting>
  <conditionalFormatting sqref="GX106:HD109">
    <cfRule type="expression" dxfId="37" priority="38">
      <formula>AND(task_start&lt;=GX$6,ROUNDDOWN((task_end-task_start+1)*task_progress,0)+task_start-1&gt;=GX$6)</formula>
    </cfRule>
    <cfRule type="expression" dxfId="36" priority="39" stopIfTrue="1">
      <formula>AND(task_end&gt;=GX$6,task_start&lt;GY$6)</formula>
    </cfRule>
  </conditionalFormatting>
  <conditionalFormatting sqref="HE106:HK109">
    <cfRule type="expression" dxfId="35" priority="37">
      <formula>AND(TODAY()&gt;=HE$6,TODAY()&lt;HF$6)</formula>
    </cfRule>
  </conditionalFormatting>
  <conditionalFormatting sqref="HE106:HK109">
    <cfRule type="expression" dxfId="34" priority="35">
      <formula>AND(task_start&lt;=HE$6,ROUNDDOWN((task_end-task_start+1)*task_progress,0)+task_start-1&gt;=HE$6)</formula>
    </cfRule>
    <cfRule type="expression" dxfId="33" priority="36" stopIfTrue="1">
      <formula>AND(task_end&gt;=HE$6,task_start&lt;HF$6)</formula>
    </cfRule>
  </conditionalFormatting>
  <conditionalFormatting sqref="HL106:HR109">
    <cfRule type="expression" dxfId="32" priority="34">
      <formula>AND(TODAY()&gt;=HL$6,TODAY()&lt;HM$6)</formula>
    </cfRule>
  </conditionalFormatting>
  <conditionalFormatting sqref="HL106:HR109">
    <cfRule type="expression" dxfId="31" priority="32">
      <formula>AND(task_start&lt;=HL$6,ROUNDDOWN((task_end-task_start+1)*task_progress,0)+task_start-1&gt;=HL$6)</formula>
    </cfRule>
    <cfRule type="expression" dxfId="30" priority="33" stopIfTrue="1">
      <formula>AND(task_end&gt;=HL$6,task_start&lt;HM$6)</formula>
    </cfRule>
  </conditionalFormatting>
  <conditionalFormatting sqref="HS106:HY109">
    <cfRule type="expression" dxfId="29" priority="31">
      <formula>AND(TODAY()&gt;=HS$6,TODAY()&lt;HT$6)</formula>
    </cfRule>
  </conditionalFormatting>
  <conditionalFormatting sqref="HS106:HY109">
    <cfRule type="expression" dxfId="28" priority="29">
      <formula>AND(task_start&lt;=HS$6,ROUNDDOWN((task_end-task_start+1)*task_progress,0)+task_start-1&gt;=HS$6)</formula>
    </cfRule>
    <cfRule type="expression" dxfId="27" priority="30" stopIfTrue="1">
      <formula>AND(task_end&gt;=HS$6,task_start&lt;HT$6)</formula>
    </cfRule>
  </conditionalFormatting>
  <conditionalFormatting sqref="HZ106:IF109">
    <cfRule type="expression" dxfId="26" priority="28">
      <formula>AND(TODAY()&gt;=HZ$6,TODAY()&lt;IA$6)</formula>
    </cfRule>
  </conditionalFormatting>
  <conditionalFormatting sqref="HZ106:IF109">
    <cfRule type="expression" dxfId="25" priority="26">
      <formula>AND(task_start&lt;=HZ$6,ROUNDDOWN((task_end-task_start+1)*task_progress,0)+task_start-1&gt;=HZ$6)</formula>
    </cfRule>
    <cfRule type="expression" dxfId="24" priority="27" stopIfTrue="1">
      <formula>AND(task_end&gt;=HZ$6,task_start&lt;IA$6)</formula>
    </cfRule>
  </conditionalFormatting>
  <conditionalFormatting sqref="IG106:IM109">
    <cfRule type="expression" dxfId="23" priority="25">
      <formula>AND(TODAY()&gt;=IG$6,TODAY()&lt;IH$6)</formula>
    </cfRule>
  </conditionalFormatting>
  <conditionalFormatting sqref="IG106:IM109">
    <cfRule type="expression" dxfId="22" priority="23">
      <formula>AND(task_start&lt;=IG$6,ROUNDDOWN((task_end-task_start+1)*task_progress,0)+task_start-1&gt;=IG$6)</formula>
    </cfRule>
    <cfRule type="expression" dxfId="21" priority="24" stopIfTrue="1">
      <formula>AND(task_end&gt;=IG$6,task_start&lt;IH$6)</formula>
    </cfRule>
  </conditionalFormatting>
  <conditionalFormatting sqref="IN106:IT109">
    <cfRule type="expression" dxfId="20" priority="22">
      <formula>AND(TODAY()&gt;=IN$6,TODAY()&lt;IO$6)</formula>
    </cfRule>
  </conditionalFormatting>
  <conditionalFormatting sqref="IN106:IT109">
    <cfRule type="expression" dxfId="19" priority="20">
      <formula>AND(task_start&lt;=IN$6,ROUNDDOWN((task_end-task_start+1)*task_progress,0)+task_start-1&gt;=IN$6)</formula>
    </cfRule>
    <cfRule type="expression" dxfId="18" priority="21" stopIfTrue="1">
      <formula>AND(task_end&gt;=IN$6,task_start&lt;IO$6)</formula>
    </cfRule>
  </conditionalFormatting>
  <conditionalFormatting sqref="IU106:JA109">
    <cfRule type="expression" dxfId="17" priority="19">
      <formula>AND(TODAY()&gt;=IU$6,TODAY()&lt;IV$6)</formula>
    </cfRule>
  </conditionalFormatting>
  <conditionalFormatting sqref="IU106:JA109">
    <cfRule type="expression" dxfId="16" priority="17">
      <formula>AND(task_start&lt;=IU$6,ROUNDDOWN((task_end-task_start+1)*task_progress,0)+task_start-1&gt;=IU$6)</formula>
    </cfRule>
    <cfRule type="expression" dxfId="15" priority="18" stopIfTrue="1">
      <formula>AND(task_end&gt;=IU$6,task_start&lt;IV$6)</formula>
    </cfRule>
  </conditionalFormatting>
  <conditionalFormatting sqref="JB106:JH109">
    <cfRule type="expression" dxfId="14" priority="16">
      <formula>AND(TODAY()&gt;=JB$6,TODAY()&lt;JC$6)</formula>
    </cfRule>
  </conditionalFormatting>
  <conditionalFormatting sqref="JB106:JH109">
    <cfRule type="expression" dxfId="13" priority="14">
      <formula>AND(task_start&lt;=JB$6,ROUNDDOWN((task_end-task_start+1)*task_progress,0)+task_start-1&gt;=JB$6)</formula>
    </cfRule>
    <cfRule type="expression" dxfId="12" priority="15" stopIfTrue="1">
      <formula>AND(task_end&gt;=JB$6,task_start&lt;JC$6)</formula>
    </cfRule>
  </conditionalFormatting>
  <conditionalFormatting sqref="JI106:JO109">
    <cfRule type="expression" dxfId="11" priority="13">
      <formula>AND(TODAY()&gt;=JI$6,TODAY()&lt;JJ$6)</formula>
    </cfRule>
  </conditionalFormatting>
  <conditionalFormatting sqref="JI106:JO109">
    <cfRule type="expression" dxfId="10" priority="11">
      <formula>AND(task_start&lt;=JI$6,ROUNDDOWN((task_end-task_start+1)*task_progress,0)+task_start-1&gt;=JI$6)</formula>
    </cfRule>
    <cfRule type="expression" dxfId="9" priority="12" stopIfTrue="1">
      <formula>AND(task_end&gt;=JI$6,task_start&lt;JJ$6)</formula>
    </cfRule>
  </conditionalFormatting>
  <conditionalFormatting sqref="JP106:JV109">
    <cfRule type="expression" dxfId="8" priority="10">
      <formula>AND(TODAY()&gt;=JP$6,TODAY()&lt;JQ$6)</formula>
    </cfRule>
  </conditionalFormatting>
  <conditionalFormatting sqref="JP106:JV109">
    <cfRule type="expression" dxfId="7" priority="8">
      <formula>AND(task_start&lt;=JP$6,ROUNDDOWN((task_end-task_start+1)*task_progress,0)+task_start-1&gt;=JP$6)</formula>
    </cfRule>
    <cfRule type="expression" dxfId="6" priority="9" stopIfTrue="1">
      <formula>AND(task_end&gt;=JP$6,task_start&lt;JQ$6)</formula>
    </cfRule>
  </conditionalFormatting>
  <conditionalFormatting sqref="JW106:KC109">
    <cfRule type="expression" dxfId="5" priority="7">
      <formula>AND(TODAY()&gt;=JW$6,TODAY()&lt;JX$6)</formula>
    </cfRule>
  </conditionalFormatting>
  <conditionalFormatting sqref="JW106:KC109">
    <cfRule type="expression" dxfId="4" priority="5">
      <formula>AND(task_start&lt;=JW$6,ROUNDDOWN((task_end-task_start+1)*task_progress,0)+task_start-1&gt;=JW$6)</formula>
    </cfRule>
    <cfRule type="expression" dxfId="3" priority="6" stopIfTrue="1">
      <formula>AND(task_end&gt;=JW$6,task_start&lt;JX$6)</formula>
    </cfRule>
  </conditionalFormatting>
  <conditionalFormatting sqref="KD106:KJ109">
    <cfRule type="expression" dxfId="2" priority="4">
      <formula>AND(TODAY()&gt;=KD$6,TODAY()&lt;KE$6)</formula>
    </cfRule>
  </conditionalFormatting>
  <conditionalFormatting sqref="KD106:KJ109">
    <cfRule type="expression" dxfId="1" priority="2">
      <formula>AND(task_start&lt;=KD$6,ROUNDDOWN((task_end-task_start+1)*task_progress,0)+task_start-1&gt;=KD$6)</formula>
    </cfRule>
    <cfRule type="expression" dxfId="0" priority="3" stopIfTrue="1">
      <formula>AND(task_end&gt;=KD$6,task_start&lt;KE$6)</formula>
    </cfRule>
  </conditionalFormatting>
  <conditionalFormatting sqref="E106:E109">
    <cfRule type="dataBar" priority="1">
      <dataBar>
        <cfvo type="num" val="0"/>
        <cfvo type="num" val="1"/>
        <color theme="0" tint="-0.249977111117893"/>
      </dataBar>
      <extLst>
        <ext xmlns:x14="http://schemas.microsoft.com/office/spreadsheetml/2009/9/main" uri="{B025F937-C7B1-47D3-B67F-A62EFF666E3E}">
          <x14:id>{FE1416D6-41BD-4983-A7FE-B7657D6FF98C}</x14:id>
        </ext>
      </extLst>
    </cfRule>
  </conditionalFormatting>
  <dataValidations count="1">
    <dataValidation type="whole" operator="greaterThanOrEqual" allowBlank="1" showInputMessage="1" promptTitle="Display Week" prompt="Changing this number will scroll the Gantt Chart view." sqref="F5" xr:uid="{00000000-0002-0000-0000-000000000000}">
      <formula1>1</formula1>
    </dataValidation>
  </dataValidations>
  <hyperlinks>
    <hyperlink ref="C2" r:id="rId1" xr:uid="{529A24F2-17A4-45A5-9214-2301B02A4CBC}"/>
  </hyperlinks>
  <printOptions horizontalCentered="1"/>
  <pageMargins left="0.35" right="0.35" top="0.35" bottom="0.5" header="0.3" footer="0.3"/>
  <pageSetup scale="57" fitToHeight="0" orientation="landscape" r:id="rId2"/>
  <headerFooter differentFirst="1" scaleWithDoc="0">
    <oddFooter>Page &amp;P of &amp;N</oddFooter>
  </headerFooter>
  <drawing r:id="rId3"/>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E8:E24 E52:E60 E94:E98 E103:E105</xm:sqref>
        </x14:conditionalFormatting>
        <x14:conditionalFormatting xmlns:xm="http://schemas.microsoft.com/office/excel/2006/main">
          <x14:cfRule type="dataBar" id="{6F3AF0C4-1DF4-417A-AA0C-1656B98AE084}">
            <x14:dataBar minLength="0" maxLength="100" gradient="0">
              <x14:cfvo type="num">
                <xm:f>0</xm:f>
              </x14:cfvo>
              <x14:cfvo type="num">
                <xm:f>1</xm:f>
              </x14:cfvo>
              <x14:negativeFillColor rgb="FFFF0000"/>
              <x14:axisColor rgb="FF000000"/>
            </x14:dataBar>
          </x14:cfRule>
          <xm:sqref>E25:E37</xm:sqref>
        </x14:conditionalFormatting>
        <x14:conditionalFormatting xmlns:xm="http://schemas.microsoft.com/office/excel/2006/main">
          <x14:cfRule type="dataBar" id="{56B087BC-FA89-4FCD-9849-002855E6CCEA}">
            <x14:dataBar minLength="0" maxLength="100" gradient="0">
              <x14:cfvo type="num">
                <xm:f>0</xm:f>
              </x14:cfvo>
              <x14:cfvo type="num">
                <xm:f>1</xm:f>
              </x14:cfvo>
              <x14:negativeFillColor rgb="FFFF0000"/>
              <x14:axisColor rgb="FF000000"/>
            </x14:dataBar>
          </x14:cfRule>
          <xm:sqref>E38:E48</xm:sqref>
        </x14:conditionalFormatting>
        <x14:conditionalFormatting xmlns:xm="http://schemas.microsoft.com/office/excel/2006/main">
          <x14:cfRule type="dataBar" id="{F3FA1502-4ED6-443E-8B3A-F45FA8B19810}">
            <x14:dataBar minLength="0" maxLength="100" gradient="0">
              <x14:cfvo type="num">
                <xm:f>0</xm:f>
              </x14:cfvo>
              <x14:cfvo type="num">
                <xm:f>1</xm:f>
              </x14:cfvo>
              <x14:negativeFillColor rgb="FFFF0000"/>
              <x14:axisColor rgb="FF000000"/>
            </x14:dataBar>
          </x14:cfRule>
          <xm:sqref>E49:E51</xm:sqref>
        </x14:conditionalFormatting>
        <x14:conditionalFormatting xmlns:xm="http://schemas.microsoft.com/office/excel/2006/main">
          <x14:cfRule type="dataBar" id="{19517E60-5212-4E79-B938-F85FD684351C}">
            <x14:dataBar minLength="0" maxLength="100" gradient="0">
              <x14:cfvo type="num">
                <xm:f>0</xm:f>
              </x14:cfvo>
              <x14:cfvo type="num">
                <xm:f>1</xm:f>
              </x14:cfvo>
              <x14:negativeFillColor rgb="FFFF0000"/>
              <x14:axisColor rgb="FF000000"/>
            </x14:dataBar>
          </x14:cfRule>
          <xm:sqref>E61:E67</xm:sqref>
        </x14:conditionalFormatting>
        <x14:conditionalFormatting xmlns:xm="http://schemas.microsoft.com/office/excel/2006/main">
          <x14:cfRule type="dataBar" id="{EF4A37B2-E216-498C-B634-C520D771220C}">
            <x14:dataBar minLength="0" maxLength="100" gradient="0">
              <x14:cfvo type="num">
                <xm:f>0</xm:f>
              </x14:cfvo>
              <x14:cfvo type="num">
                <xm:f>1</xm:f>
              </x14:cfvo>
              <x14:negativeFillColor rgb="FFFF0000"/>
              <x14:axisColor rgb="FF000000"/>
            </x14:dataBar>
          </x14:cfRule>
          <xm:sqref>E68:E73</xm:sqref>
        </x14:conditionalFormatting>
        <x14:conditionalFormatting xmlns:xm="http://schemas.microsoft.com/office/excel/2006/main">
          <x14:cfRule type="dataBar" id="{55844556-919F-4F40-8183-BFEFB94C2DE3}">
            <x14:dataBar minLength="0" maxLength="100" gradient="0">
              <x14:cfvo type="num">
                <xm:f>0</xm:f>
              </x14:cfvo>
              <x14:cfvo type="num">
                <xm:f>1</xm:f>
              </x14:cfvo>
              <x14:negativeFillColor rgb="FFFF0000"/>
              <x14:axisColor rgb="FF000000"/>
            </x14:dataBar>
          </x14:cfRule>
          <xm:sqref>E74:E77</xm:sqref>
        </x14:conditionalFormatting>
        <x14:conditionalFormatting xmlns:xm="http://schemas.microsoft.com/office/excel/2006/main">
          <x14:cfRule type="dataBar" id="{A350946E-5657-4A23-9F46-B5EEB31431AB}">
            <x14:dataBar minLength="0" maxLength="100" gradient="0">
              <x14:cfvo type="num">
                <xm:f>0</xm:f>
              </x14:cfvo>
              <x14:cfvo type="num">
                <xm:f>1</xm:f>
              </x14:cfvo>
              <x14:negativeFillColor rgb="FFFF0000"/>
              <x14:axisColor rgb="FF000000"/>
            </x14:dataBar>
          </x14:cfRule>
          <xm:sqref>E78:E81</xm:sqref>
        </x14:conditionalFormatting>
        <x14:conditionalFormatting xmlns:xm="http://schemas.microsoft.com/office/excel/2006/main">
          <x14:cfRule type="dataBar" id="{2B779CC2-022B-43B9-98DA-B4D12F92C976}">
            <x14:dataBar minLength="0" maxLength="100" gradient="0">
              <x14:cfvo type="num">
                <xm:f>0</xm:f>
              </x14:cfvo>
              <x14:cfvo type="num">
                <xm:f>1</xm:f>
              </x14:cfvo>
              <x14:negativeFillColor rgb="FFFF0000"/>
              <x14:axisColor rgb="FF000000"/>
            </x14:dataBar>
          </x14:cfRule>
          <xm:sqref>E82:E89</xm:sqref>
        </x14:conditionalFormatting>
        <x14:conditionalFormatting xmlns:xm="http://schemas.microsoft.com/office/excel/2006/main">
          <x14:cfRule type="dataBar" id="{06B48C7B-A696-4050-9574-4EF4E90BF30F}">
            <x14:dataBar minLength="0" maxLength="100" gradient="0">
              <x14:cfvo type="num">
                <xm:f>0</xm:f>
              </x14:cfvo>
              <x14:cfvo type="num">
                <xm:f>1</xm:f>
              </x14:cfvo>
              <x14:negativeFillColor rgb="FFFF0000"/>
              <x14:axisColor rgb="FF000000"/>
            </x14:dataBar>
          </x14:cfRule>
          <xm:sqref>E90:E93</xm:sqref>
        </x14:conditionalFormatting>
        <x14:conditionalFormatting xmlns:xm="http://schemas.microsoft.com/office/excel/2006/main">
          <x14:cfRule type="dataBar" id="{4CFA3361-D5D8-42FF-BD8D-A190D71D8E69}">
            <x14:dataBar minLength="0" maxLength="100" gradient="0">
              <x14:cfvo type="num">
                <xm:f>0</xm:f>
              </x14:cfvo>
              <x14:cfvo type="num">
                <xm:f>1</xm:f>
              </x14:cfvo>
              <x14:negativeFillColor rgb="FFFF0000"/>
              <x14:axisColor rgb="FF000000"/>
            </x14:dataBar>
          </x14:cfRule>
          <xm:sqref>E99:E102</xm:sqref>
        </x14:conditionalFormatting>
        <x14:conditionalFormatting xmlns:xm="http://schemas.microsoft.com/office/excel/2006/main">
          <x14:cfRule type="dataBar" id="{FE1416D6-41BD-4983-A7FE-B7657D6FF98C}">
            <x14:dataBar minLength="0" maxLength="100" gradient="0">
              <x14:cfvo type="num">
                <xm:f>0</xm:f>
              </x14:cfvo>
              <x14:cfvo type="num">
                <xm:f>1</xm:f>
              </x14:cfvo>
              <x14:negativeFillColor rgb="FFFF0000"/>
              <x14:axisColor rgb="FF000000"/>
            </x14:dataBar>
          </x14:cfRule>
          <xm:sqref>E106:E109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EBEA-2DEA-440E-BF17-904CB4959098}">
  <dimension ref="A1:A11"/>
  <sheetViews>
    <sheetView workbookViewId="0">
      <selection activeCell="A7" sqref="A7"/>
    </sheetView>
  </sheetViews>
  <sheetFormatPr defaultRowHeight="15" x14ac:dyDescent="0.25"/>
  <cols>
    <col min="1" max="1" width="155.85546875" customWidth="1"/>
  </cols>
  <sheetData>
    <row r="1" spans="1:1" ht="49.5" customHeight="1" x14ac:dyDescent="0.25"/>
    <row r="2" spans="1:1" ht="6.75" customHeight="1" x14ac:dyDescent="0.25"/>
    <row r="3" spans="1:1" ht="21" x14ac:dyDescent="0.25">
      <c r="A3" s="133" t="s">
        <v>86</v>
      </c>
    </row>
    <row r="4" spans="1:1" ht="75" x14ac:dyDescent="0.25">
      <c r="A4" s="134" t="s">
        <v>141</v>
      </c>
    </row>
    <row r="5" spans="1:1" ht="5.25" customHeight="1" x14ac:dyDescent="0.25">
      <c r="A5" s="134"/>
    </row>
    <row r="6" spans="1:1" ht="21" x14ac:dyDescent="0.25">
      <c r="A6" s="135" t="s">
        <v>87</v>
      </c>
    </row>
    <row r="7" spans="1:1" ht="180" x14ac:dyDescent="0.25">
      <c r="A7" s="136" t="s">
        <v>132</v>
      </c>
    </row>
    <row r="8" spans="1:1" ht="6.75" customHeight="1" x14ac:dyDescent="0.25">
      <c r="A8" s="136"/>
    </row>
    <row r="9" spans="1:1" ht="21" x14ac:dyDescent="0.25">
      <c r="A9" s="135" t="s">
        <v>88</v>
      </c>
    </row>
    <row r="10" spans="1:1" ht="150" x14ac:dyDescent="0.25">
      <c r="A10" s="137" t="s">
        <v>131</v>
      </c>
    </row>
    <row r="11" spans="1:1" x14ac:dyDescent="0.25">
      <c r="A11"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Launch Schedule &amp; Checklist</vt:lpstr>
      <vt:lpstr>Instructions &amp; Information</vt:lpstr>
      <vt:lpstr>Display_Week</vt:lpstr>
      <vt:lpstr>'Launch Schedule &amp; Checklist'!Print_Titles</vt:lpstr>
      <vt:lpstr>Project_Start</vt:lpstr>
      <vt:lpstr>'Launch Schedule &amp; Checklist'!task_end</vt:lpstr>
      <vt:lpstr>'Launch Schedule &amp; Checklist'!task_progress</vt:lpstr>
      <vt:lpstr>'Launch Schedule &amp; Checklist'!task_start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2022-03-11T22:40:12Z</dcterms:created>
  <dcterms:modified xsi:type="dcterms:W3CDTF">2022-04-19T17:46:44Z</dcterms:modified>
  <cp:category/>
  <cp:contentStatus/>
</cp:coreProperties>
</file>